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N66" i="3"/>
  <c r="BM66"/>
  <c r="BD66"/>
  <c r="BE66" s="1"/>
  <c r="AV66"/>
  <c r="AU66"/>
  <c r="AK66"/>
  <c r="AL66" s="1"/>
  <c r="AA66"/>
  <c r="Z66"/>
  <c r="M66"/>
  <c r="N66" s="1"/>
  <c r="BN65"/>
  <c r="BM65"/>
  <c r="BD65"/>
  <c r="BE65" s="1"/>
  <c r="AV65"/>
  <c r="AU65"/>
  <c r="AK65"/>
  <c r="AL65" s="1"/>
  <c r="AA65"/>
  <c r="Z65"/>
  <c r="M65"/>
  <c r="N65" s="1"/>
  <c r="BN64"/>
  <c r="BM64"/>
  <c r="BD64"/>
  <c r="BE64" s="1"/>
  <c r="AV64"/>
  <c r="AU64"/>
  <c r="AK64"/>
  <c r="AL64" s="1"/>
  <c r="AA64"/>
  <c r="Z64"/>
  <c r="M64"/>
  <c r="N64" s="1"/>
  <c r="BN63"/>
  <c r="BM63"/>
  <c r="BD63"/>
  <c r="BE63" s="1"/>
  <c r="AV63"/>
  <c r="AU63"/>
  <c r="AK63"/>
  <c r="AL63" s="1"/>
  <c r="AA63"/>
  <c r="Z63"/>
  <c r="M63"/>
  <c r="N63" s="1"/>
  <c r="BN62"/>
  <c r="BM62"/>
  <c r="BD62"/>
  <c r="BE62" s="1"/>
  <c r="AV62"/>
  <c r="AU62"/>
  <c r="AK62"/>
  <c r="AL62" s="1"/>
  <c r="AA62"/>
  <c r="Z62"/>
  <c r="M62"/>
  <c r="N62" s="1"/>
  <c r="BN61"/>
  <c r="BM61"/>
  <c r="BD61"/>
  <c r="BE61" s="1"/>
  <c r="AV61"/>
  <c r="AU61"/>
  <c r="AK61"/>
  <c r="AL61" s="1"/>
  <c r="AA61"/>
  <c r="Z61"/>
  <c r="M61"/>
  <c r="N61" s="1"/>
  <c r="BN60"/>
  <c r="BM60"/>
  <c r="BD60"/>
  <c r="BE60" s="1"/>
  <c r="AV60"/>
  <c r="AU60"/>
  <c r="AK60"/>
  <c r="AL60" s="1"/>
  <c r="AA60"/>
  <c r="Z60"/>
  <c r="M60"/>
  <c r="N60" s="1"/>
  <c r="BN59"/>
  <c r="BM59"/>
  <c r="BD59"/>
  <c r="BE59" s="1"/>
  <c r="AV59"/>
  <c r="AU59"/>
  <c r="AK59"/>
  <c r="AL59" s="1"/>
  <c r="AA59"/>
  <c r="Z59"/>
  <c r="M59"/>
  <c r="N59" s="1"/>
  <c r="BN58"/>
  <c r="BM58"/>
  <c r="BD58"/>
  <c r="BE58" s="1"/>
  <c r="AV58"/>
  <c r="AU58"/>
  <c r="AK58"/>
  <c r="AL58" s="1"/>
  <c r="AA58"/>
  <c r="Z58"/>
  <c r="M58"/>
  <c r="N58" s="1"/>
  <c r="BN57"/>
  <c r="BM57"/>
  <c r="BD57"/>
  <c r="BE57" s="1"/>
  <c r="AV57"/>
  <c r="AU57"/>
  <c r="AK57"/>
  <c r="AL57" s="1"/>
  <c r="AA57"/>
  <c r="Z57"/>
  <c r="M57"/>
  <c r="N57" s="1"/>
  <c r="BN56"/>
  <c r="BM56"/>
  <c r="BD56"/>
  <c r="BE56" s="1"/>
  <c r="AV56"/>
  <c r="AU56"/>
  <c r="AK56"/>
  <c r="AL56" s="1"/>
  <c r="AA56"/>
  <c r="Z56"/>
  <c r="M56"/>
  <c r="N56" s="1"/>
  <c r="BN55"/>
  <c r="BM55"/>
  <c r="BD55"/>
  <c r="BE55" s="1"/>
  <c r="AV55"/>
  <c r="AU55"/>
  <c r="AK55"/>
  <c r="AL55" s="1"/>
  <c r="AA55"/>
  <c r="Z55"/>
  <c r="M55"/>
  <c r="N55" s="1"/>
  <c r="BN54"/>
  <c r="BM54"/>
  <c r="BD54"/>
  <c r="BE54" s="1"/>
  <c r="AV54"/>
  <c r="AU54"/>
  <c r="AK54"/>
  <c r="AL54" s="1"/>
  <c r="AA54"/>
  <c r="Z54"/>
  <c r="M54"/>
  <c r="N54" s="1"/>
  <c r="BN53"/>
  <c r="BM53"/>
  <c r="BD53"/>
  <c r="BE53" s="1"/>
  <c r="AV53"/>
  <c r="AU53"/>
  <c r="AK53"/>
  <c r="AL53" s="1"/>
  <c r="AA53"/>
  <c r="Z53"/>
  <c r="M53"/>
  <c r="N53" s="1"/>
  <c r="BN52"/>
  <c r="BM52"/>
  <c r="BD52"/>
  <c r="BE52" s="1"/>
  <c r="AV52"/>
  <c r="AU52"/>
  <c r="AK52"/>
  <c r="AL52" s="1"/>
  <c r="AA52"/>
  <c r="Z52"/>
  <c r="M52"/>
  <c r="N52" s="1"/>
  <c r="BN50"/>
  <c r="BM50"/>
  <c r="BD50"/>
  <c r="BE50" s="1"/>
  <c r="AV50"/>
  <c r="AU50"/>
  <c r="AK50"/>
  <c r="AL50" s="1"/>
  <c r="AA50"/>
  <c r="Z50"/>
  <c r="M50"/>
  <c r="N50" s="1"/>
  <c r="BN49"/>
  <c r="BM49"/>
  <c r="BD49"/>
  <c r="BE49" s="1"/>
  <c r="AV49"/>
  <c r="AU49"/>
  <c r="AK49"/>
  <c r="AL49" s="1"/>
  <c r="AA49"/>
  <c r="Z49"/>
  <c r="M49"/>
  <c r="N49" s="1"/>
  <c r="BN48"/>
  <c r="BM48"/>
  <c r="BD48"/>
  <c r="BE48" s="1"/>
  <c r="AV48"/>
  <c r="AU48"/>
  <c r="AK48"/>
  <c r="AL48" s="1"/>
  <c r="AA48"/>
  <c r="Z48"/>
  <c r="M48"/>
  <c r="N48" s="1"/>
  <c r="BN47"/>
  <c r="BM47"/>
  <c r="BD47"/>
  <c r="BE47" s="1"/>
  <c r="AV47"/>
  <c r="AU47"/>
  <c r="AK47"/>
  <c r="AL47" s="1"/>
  <c r="AA47"/>
  <c r="Z47"/>
  <c r="M47"/>
  <c r="N47" s="1"/>
  <c r="BN46"/>
  <c r="BM46"/>
  <c r="BD46"/>
  <c r="BE46" s="1"/>
  <c r="AV46"/>
  <c r="AU46"/>
  <c r="AK46"/>
  <c r="AL46" s="1"/>
  <c r="AA46"/>
  <c r="Z46"/>
  <c r="M46"/>
  <c r="N46" s="1"/>
  <c r="BN45"/>
  <c r="BM45"/>
  <c r="BD45"/>
  <c r="BE45" s="1"/>
  <c r="AV45"/>
  <c r="AU45"/>
  <c r="AK45"/>
  <c r="AL45" s="1"/>
  <c r="AA45"/>
  <c r="Z45"/>
  <c r="M45"/>
  <c r="N45" s="1"/>
  <c r="BN44"/>
  <c r="BM44"/>
  <c r="BD44"/>
  <c r="BE44" s="1"/>
  <c r="AV44"/>
  <c r="AU44"/>
  <c r="AK44"/>
  <c r="AL44" s="1"/>
  <c r="AA44"/>
  <c r="Z44"/>
  <c r="M44"/>
  <c r="N44" s="1"/>
  <c r="BN43"/>
  <c r="BM43"/>
  <c r="BD43"/>
  <c r="BE43" s="1"/>
  <c r="AV43"/>
  <c r="AU43"/>
  <c r="AK43"/>
  <c r="AL43" s="1"/>
  <c r="AA43"/>
  <c r="Z43"/>
  <c r="M43"/>
  <c r="N43" s="1"/>
  <c r="BN42"/>
  <c r="BM42"/>
  <c r="BD42"/>
  <c r="BE42" s="1"/>
  <c r="AV42"/>
  <c r="AU42"/>
  <c r="AK42"/>
  <c r="AL42" s="1"/>
  <c r="AA42"/>
  <c r="Z42"/>
  <c r="M42"/>
  <c r="N42" s="1"/>
  <c r="BN41"/>
  <c r="BM41"/>
  <c r="BD41"/>
  <c r="BE41" s="1"/>
  <c r="AV41"/>
  <c r="AU41"/>
  <c r="AK41"/>
  <c r="AL41" s="1"/>
  <c r="AA41"/>
  <c r="Z41"/>
  <c r="M41"/>
  <c r="N41" s="1"/>
  <c r="BN40"/>
  <c r="BM40"/>
  <c r="BD40"/>
  <c r="BE40" s="1"/>
  <c r="AV40"/>
  <c r="AU40"/>
  <c r="AK40"/>
  <c r="AL40" s="1"/>
  <c r="AA40"/>
  <c r="Z40"/>
  <c r="M40"/>
  <c r="N40" s="1"/>
  <c r="BN39"/>
  <c r="BM39"/>
  <c r="BD39"/>
  <c r="BE39" s="1"/>
  <c r="AV39"/>
  <c r="AU39"/>
  <c r="AK39"/>
  <c r="AL39" s="1"/>
  <c r="AA39"/>
  <c r="Z39"/>
  <c r="M39"/>
  <c r="N39" s="1"/>
  <c r="BN38"/>
  <c r="BM38"/>
  <c r="BD38"/>
  <c r="BE38" s="1"/>
  <c r="AV38"/>
  <c r="AU38"/>
  <c r="AK38"/>
  <c r="AL38" s="1"/>
  <c r="AA38"/>
  <c r="Z38"/>
  <c r="M38"/>
  <c r="N38" s="1"/>
  <c r="BN37"/>
  <c r="BM37"/>
  <c r="BD37"/>
  <c r="BE37" s="1"/>
  <c r="AV37"/>
  <c r="AU37"/>
  <c r="AK37"/>
  <c r="AL37" s="1"/>
  <c r="AA37"/>
  <c r="Z37"/>
  <c r="M37"/>
  <c r="N37" s="1"/>
  <c r="BN36"/>
  <c r="BM36"/>
  <c r="BD36"/>
  <c r="BE36" s="1"/>
  <c r="AV36"/>
  <c r="AU36"/>
  <c r="AK36"/>
  <c r="AL36" s="1"/>
  <c r="AA36"/>
  <c r="Z36"/>
  <c r="M36"/>
  <c r="N36" s="1"/>
  <c r="BN34"/>
  <c r="BM34"/>
  <c r="BD34"/>
  <c r="BE34" s="1"/>
  <c r="AV34"/>
  <c r="AU34"/>
  <c r="AK34"/>
  <c r="AL34" s="1"/>
  <c r="AA34"/>
  <c r="Z34"/>
  <c r="M34"/>
  <c r="N34" s="1"/>
  <c r="BN33"/>
  <c r="BM33"/>
  <c r="BD33"/>
  <c r="BE33" s="1"/>
  <c r="AV33"/>
  <c r="AU33"/>
  <c r="AK33"/>
  <c r="AL33" s="1"/>
  <c r="AA33"/>
  <c r="Z33"/>
  <c r="M33"/>
  <c r="N33" s="1"/>
  <c r="BN32"/>
  <c r="BM32"/>
  <c r="BD32"/>
  <c r="BE32" s="1"/>
  <c r="AV32"/>
  <c r="AU32"/>
  <c r="AK32"/>
  <c r="AL32" s="1"/>
  <c r="AA32"/>
  <c r="Z32"/>
  <c r="M32"/>
  <c r="N32" s="1"/>
  <c r="BN31"/>
  <c r="BM31"/>
  <c r="BD31"/>
  <c r="BE31" s="1"/>
  <c r="AV31"/>
  <c r="AU31"/>
  <c r="AK31"/>
  <c r="AL31" s="1"/>
  <c r="AA31"/>
  <c r="Z31"/>
  <c r="M31"/>
  <c r="N31" s="1"/>
  <c r="BN30"/>
  <c r="BM30"/>
  <c r="BD30"/>
  <c r="BE30" s="1"/>
  <c r="AV30"/>
  <c r="AU30"/>
  <c r="AK30"/>
  <c r="AL30" s="1"/>
  <c r="AA30"/>
  <c r="Z30"/>
  <c r="M30"/>
  <c r="N30" s="1"/>
  <c r="BN29"/>
  <c r="BM29"/>
  <c r="BD29"/>
  <c r="BE29" s="1"/>
  <c r="AV29"/>
  <c r="AU29"/>
  <c r="AK29"/>
  <c r="AL29" s="1"/>
  <c r="AA29"/>
  <c r="Z29"/>
  <c r="M29"/>
  <c r="N29" s="1"/>
  <c r="BN28"/>
  <c r="BM28"/>
  <c r="BD28"/>
  <c r="BE28" s="1"/>
  <c r="AV28"/>
  <c r="AU28"/>
  <c r="AK28"/>
  <c r="AL28" s="1"/>
  <c r="AA28"/>
  <c r="Z28"/>
  <c r="M28"/>
  <c r="N28" s="1"/>
  <c r="BN27"/>
  <c r="BM27"/>
  <c r="BD27"/>
  <c r="BE27" s="1"/>
  <c r="AV27"/>
  <c r="AU27"/>
  <c r="AK27"/>
  <c r="AL27" s="1"/>
  <c r="AA27"/>
  <c r="Z27"/>
  <c r="M27"/>
  <c r="N27" s="1"/>
  <c r="BN26"/>
  <c r="BM26"/>
  <c r="BD26"/>
  <c r="BE26" s="1"/>
  <c r="AV26"/>
  <c r="AU26"/>
  <c r="AK26"/>
  <c r="AL26" s="1"/>
  <c r="AA26"/>
  <c r="Z26"/>
  <c r="M26"/>
  <c r="N26" s="1"/>
  <c r="BN25"/>
  <c r="BM25"/>
  <c r="BD25"/>
  <c r="BE25" s="1"/>
  <c r="AV25"/>
  <c r="AU25"/>
  <c r="AK25"/>
  <c r="AL25" s="1"/>
  <c r="AA25"/>
  <c r="Z25"/>
  <c r="M25"/>
  <c r="N25" s="1"/>
  <c r="BN24"/>
  <c r="BM24"/>
  <c r="BD24"/>
  <c r="BE24" s="1"/>
  <c r="AV24"/>
  <c r="AU24"/>
  <c r="AK24"/>
  <c r="AL24" s="1"/>
  <c r="AA24"/>
  <c r="Z24"/>
  <c r="M24"/>
  <c r="N24" s="1"/>
  <c r="BN23"/>
  <c r="BM23"/>
  <c r="BD23"/>
  <c r="BE23" s="1"/>
  <c r="AV23"/>
  <c r="AU23"/>
  <c r="AK23"/>
  <c r="AL23" s="1"/>
  <c r="AA23"/>
  <c r="Z23"/>
  <c r="M23"/>
  <c r="N23" s="1"/>
  <c r="BN22"/>
  <c r="BM22"/>
  <c r="BD22"/>
  <c r="BE22" s="1"/>
  <c r="AV22"/>
  <c r="AU22"/>
  <c r="AK22"/>
  <c r="AL22" s="1"/>
  <c r="AA22"/>
  <c r="Z22"/>
  <c r="M22"/>
  <c r="N22" s="1"/>
  <c r="BN21"/>
  <c r="BM21"/>
  <c r="BD21"/>
  <c r="BE21" s="1"/>
  <c r="AV21"/>
  <c r="AU21"/>
  <c r="AK21"/>
  <c r="AL21" s="1"/>
  <c r="AA21"/>
  <c r="Z21"/>
  <c r="M21"/>
  <c r="N21" s="1"/>
  <c r="BN20"/>
  <c r="BM20"/>
  <c r="BD20"/>
  <c r="BE20" s="1"/>
  <c r="AV20"/>
  <c r="AU20"/>
  <c r="AK20"/>
  <c r="AL20" s="1"/>
  <c r="AA20"/>
  <c r="Z20"/>
  <c r="M20"/>
  <c r="N20" s="1"/>
  <c r="BN18"/>
  <c r="BM18"/>
  <c r="BD18"/>
  <c r="BE18" s="1"/>
  <c r="AV18"/>
  <c r="AU18"/>
  <c r="AK18"/>
  <c r="AL18" s="1"/>
  <c r="Z18"/>
  <c r="N18"/>
  <c r="M18"/>
  <c r="BM17"/>
  <c r="BN17" s="1"/>
  <c r="BE17"/>
  <c r="BD17"/>
  <c r="AU17"/>
  <c r="AV17" s="1"/>
  <c r="AL17"/>
  <c r="AK17"/>
  <c r="Z17"/>
  <c r="N17"/>
  <c r="M17"/>
  <c r="BM16"/>
  <c r="BN16" s="1"/>
  <c r="BE16"/>
  <c r="BD16"/>
  <c r="AU16"/>
  <c r="AV16" s="1"/>
  <c r="AL16"/>
  <c r="AK16"/>
  <c r="Z16"/>
  <c r="M16"/>
  <c r="N16" s="1"/>
  <c r="BN15"/>
  <c r="BM15"/>
  <c r="BD15"/>
  <c r="BE15" s="1"/>
  <c r="AV15"/>
  <c r="AU15"/>
  <c r="AK15"/>
  <c r="AL15" s="1"/>
  <c r="Z15"/>
  <c r="M15"/>
  <c r="N15" s="1"/>
  <c r="BN14"/>
  <c r="BM14"/>
  <c r="BD14"/>
  <c r="BE14" s="1"/>
  <c r="AV14"/>
  <c r="AU14"/>
  <c r="AK14"/>
  <c r="AL14" s="1"/>
  <c r="Z14"/>
  <c r="N14"/>
  <c r="M14"/>
  <c r="BM13"/>
  <c r="BN13" s="1"/>
  <c r="BE13"/>
  <c r="BD13"/>
  <c r="AU13"/>
  <c r="AV13" s="1"/>
  <c r="AL13"/>
  <c r="AK13"/>
  <c r="Z13"/>
  <c r="AA13" s="1"/>
  <c r="N13"/>
  <c r="M13"/>
  <c r="BM12"/>
  <c r="BN12" s="1"/>
  <c r="BE12"/>
  <c r="BD12"/>
  <c r="AU12"/>
  <c r="AV12" s="1"/>
  <c r="AL12"/>
  <c r="AK12"/>
  <c r="Z12"/>
  <c r="AA12" s="1"/>
  <c r="N12"/>
  <c r="M12"/>
  <c r="BM11"/>
  <c r="BN11" s="1"/>
  <c r="BE11"/>
  <c r="BD11"/>
  <c r="AU11"/>
  <c r="AV11" s="1"/>
  <c r="AL11"/>
  <c r="AK11"/>
  <c r="Z11"/>
  <c r="N11"/>
  <c r="M11"/>
  <c r="BM10"/>
  <c r="BN10" s="1"/>
  <c r="BE10"/>
  <c r="BD10"/>
  <c r="AU10"/>
  <c r="AV10" s="1"/>
  <c r="AL10"/>
  <c r="AK10"/>
  <c r="Z10"/>
  <c r="M10"/>
  <c r="N10" s="1"/>
  <c r="BN9"/>
  <c r="BM9"/>
  <c r="BD9"/>
  <c r="BE9" s="1"/>
  <c r="AV9"/>
  <c r="AU9"/>
  <c r="AK9"/>
  <c r="AL9" s="1"/>
  <c r="Z9"/>
  <c r="M9"/>
  <c r="N9" s="1"/>
  <c r="BN8"/>
  <c r="BM8"/>
  <c r="BD8"/>
  <c r="BE8" s="1"/>
  <c r="AV8"/>
  <c r="AU8"/>
  <c r="AK8"/>
  <c r="AL8" s="1"/>
  <c r="AA8"/>
  <c r="Z8"/>
  <c r="M8"/>
  <c r="N8" s="1"/>
  <c r="BN7"/>
  <c r="BM7"/>
  <c r="BD7"/>
  <c r="BE7" s="1"/>
  <c r="AV7"/>
  <c r="AU7"/>
  <c r="AK7"/>
  <c r="AL7" s="1"/>
  <c r="AA7"/>
  <c r="Z7"/>
  <c r="M7"/>
  <c r="N7" s="1"/>
  <c r="BN6"/>
  <c r="BM6"/>
  <c r="BD6"/>
  <c r="BE6" s="1"/>
  <c r="AV6"/>
  <c r="AU6"/>
  <c r="AK6"/>
  <c r="AL6" s="1"/>
  <c r="AA6"/>
  <c r="Z6"/>
  <c r="M6"/>
  <c r="N6" s="1"/>
  <c r="BN5"/>
  <c r="BM5"/>
  <c r="BD5"/>
  <c r="BE5" s="1"/>
  <c r="AV5"/>
  <c r="AU5"/>
  <c r="AK5"/>
  <c r="AL5" s="1"/>
  <c r="AA5"/>
  <c r="Z5"/>
  <c r="M5"/>
  <c r="N5" s="1"/>
  <c r="BN4"/>
  <c r="BM4"/>
  <c r="BD4"/>
  <c r="BE4" s="1"/>
  <c r="AV4"/>
  <c r="AU4"/>
  <c r="AK4"/>
  <c r="AL4" s="1"/>
  <c r="AA4"/>
  <c r="Z4"/>
  <c r="N4"/>
  <c r="BU60" i="2"/>
  <c r="BT60"/>
  <c r="BK60"/>
  <c r="BL60" s="1"/>
  <c r="BE60"/>
  <c r="BD60"/>
  <c r="AV60"/>
  <c r="AU60"/>
  <c r="AM60"/>
  <c r="AL60"/>
  <c r="AA60"/>
  <c r="Z60"/>
  <c r="N60"/>
  <c r="M60"/>
  <c r="BU59"/>
  <c r="BT59"/>
  <c r="BL59"/>
  <c r="BK59"/>
  <c r="BE59"/>
  <c r="BD59"/>
  <c r="AV59"/>
  <c r="AU59"/>
  <c r="AM59"/>
  <c r="AL59"/>
  <c r="AA59"/>
  <c r="Z59"/>
  <c r="N59"/>
  <c r="M59"/>
  <c r="BU58"/>
  <c r="BT58"/>
  <c r="BL58"/>
  <c r="BK58"/>
  <c r="BE58"/>
  <c r="BD58"/>
  <c r="AV58"/>
  <c r="AU58"/>
  <c r="AM58"/>
  <c r="AL58"/>
  <c r="AA58"/>
  <c r="Z58"/>
  <c r="N58"/>
  <c r="M58"/>
  <c r="BU57"/>
  <c r="BT57"/>
  <c r="BL57"/>
  <c r="BK57"/>
  <c r="BE57"/>
  <c r="BD57"/>
  <c r="AV57"/>
  <c r="AU57"/>
  <c r="AM57"/>
  <c r="AL57"/>
  <c r="AA57"/>
  <c r="Z57"/>
  <c r="N57"/>
  <c r="M57"/>
  <c r="BU56"/>
  <c r="BT56"/>
  <c r="BL56"/>
  <c r="BK56"/>
  <c r="BE56"/>
  <c r="BD56"/>
  <c r="AV56"/>
  <c r="AU56"/>
  <c r="AM56"/>
  <c r="AL56"/>
  <c r="AA56"/>
  <c r="Z56"/>
  <c r="N56"/>
  <c r="M56"/>
  <c r="BU55"/>
  <c r="BT55"/>
  <c r="BL55"/>
  <c r="BK55"/>
  <c r="BE55"/>
  <c r="BD55"/>
  <c r="AV55"/>
  <c r="AU55"/>
  <c r="AM55"/>
  <c r="AL55"/>
  <c r="AA55"/>
  <c r="Z55"/>
  <c r="N55"/>
  <c r="M55"/>
  <c r="BU54"/>
  <c r="BT54"/>
  <c r="BL54"/>
  <c r="BK54"/>
  <c r="BE54"/>
  <c r="BD54"/>
  <c r="AV54"/>
  <c r="AU54"/>
  <c r="AM54"/>
  <c r="AL54"/>
  <c r="AA54"/>
  <c r="Z54"/>
  <c r="N54"/>
  <c r="M54"/>
  <c r="BU53"/>
  <c r="BT53"/>
  <c r="BL53"/>
  <c r="BK53"/>
  <c r="BE53"/>
  <c r="BD53"/>
  <c r="AV53"/>
  <c r="AU53"/>
  <c r="AM53"/>
  <c r="AL53"/>
  <c r="AA53"/>
  <c r="Z53"/>
  <c r="N53"/>
  <c r="M53"/>
  <c r="BU52"/>
  <c r="BT52"/>
  <c r="BL52"/>
  <c r="BK52"/>
  <c r="BE52"/>
  <c r="BD52"/>
  <c r="AV52"/>
  <c r="AU52"/>
  <c r="AM52"/>
  <c r="AL52"/>
  <c r="AA52"/>
  <c r="Z52"/>
  <c r="N52"/>
  <c r="M52"/>
  <c r="BU51"/>
  <c r="BT51"/>
  <c r="BL51"/>
  <c r="BK51"/>
  <c r="BE51"/>
  <c r="BD51"/>
  <c r="AV51"/>
  <c r="AU51"/>
  <c r="AM51"/>
  <c r="AL51"/>
  <c r="AA51"/>
  <c r="Z51"/>
  <c r="N51"/>
  <c r="M51"/>
  <c r="BU50"/>
  <c r="BT50"/>
  <c r="BL50"/>
  <c r="BK50"/>
  <c r="BE50"/>
  <c r="BD50"/>
  <c r="AV50"/>
  <c r="AU50"/>
  <c r="AM50"/>
  <c r="AL50"/>
  <c r="AA50"/>
  <c r="Z50"/>
  <c r="N50"/>
  <c r="M50"/>
  <c r="BU49"/>
  <c r="BT49"/>
  <c r="BL49"/>
  <c r="BK49"/>
  <c r="BE49"/>
  <c r="BD49"/>
  <c r="AV49"/>
  <c r="AU49"/>
  <c r="AM49"/>
  <c r="AL49"/>
  <c r="AA49"/>
  <c r="Z49"/>
  <c r="N49"/>
  <c r="M49"/>
  <c r="BU48"/>
  <c r="BT48"/>
  <c r="BL48"/>
  <c r="BK48"/>
  <c r="BE48"/>
  <c r="BD48"/>
  <c r="AV48"/>
  <c r="AU48"/>
  <c r="AM48"/>
  <c r="AL48"/>
  <c r="AA48"/>
  <c r="Z48"/>
  <c r="N48"/>
  <c r="M48"/>
  <c r="BU47"/>
  <c r="BT47"/>
  <c r="BL47"/>
  <c r="BK47"/>
  <c r="BE47"/>
  <c r="BD47"/>
  <c r="AV47"/>
  <c r="AU47"/>
  <c r="AM47"/>
  <c r="AL47"/>
  <c r="AA47"/>
  <c r="Z47"/>
  <c r="N47"/>
  <c r="M47"/>
  <c r="BU46"/>
  <c r="BT46"/>
  <c r="BL46"/>
  <c r="BK46"/>
  <c r="BE46"/>
  <c r="BD46"/>
  <c r="AV46"/>
  <c r="AU46"/>
  <c r="AM46"/>
  <c r="AL46"/>
  <c r="AA46"/>
  <c r="Z46"/>
  <c r="N46"/>
  <c r="M46"/>
  <c r="BU45"/>
  <c r="BT45"/>
  <c r="BL45"/>
  <c r="BK45"/>
  <c r="BE45"/>
  <c r="BD45"/>
  <c r="AV45"/>
  <c r="AU45"/>
  <c r="AM45"/>
  <c r="AL45"/>
  <c r="AA45"/>
  <c r="Z45"/>
  <c r="N45"/>
  <c r="M45"/>
  <c r="BU44"/>
  <c r="BT44"/>
  <c r="BL44"/>
  <c r="BK44"/>
  <c r="BE44"/>
  <c r="BD44"/>
  <c r="AV44"/>
  <c r="AU44"/>
  <c r="AM44"/>
  <c r="AL44"/>
  <c r="AA44"/>
  <c r="Z44"/>
  <c r="N44"/>
  <c r="M44"/>
  <c r="BU43"/>
  <c r="BT43"/>
  <c r="BL43"/>
  <c r="BK43"/>
  <c r="BE43"/>
  <c r="BD43"/>
  <c r="AV43"/>
  <c r="AU43"/>
  <c r="AM43"/>
  <c r="AL43"/>
  <c r="AA43"/>
  <c r="Z43"/>
  <c r="N43"/>
  <c r="M43"/>
  <c r="BU42"/>
  <c r="BT42"/>
  <c r="BL42"/>
  <c r="BK42"/>
  <c r="BE42"/>
  <c r="BD42"/>
  <c r="AV42"/>
  <c r="AU42"/>
  <c r="AM42"/>
  <c r="AL42"/>
  <c r="AA42"/>
  <c r="Z42"/>
  <c r="N42"/>
  <c r="M42"/>
  <c r="BU41"/>
  <c r="BT41"/>
  <c r="BL41"/>
  <c r="BK41"/>
  <c r="BE41"/>
  <c r="BD41"/>
  <c r="AV41"/>
  <c r="AU41"/>
  <c r="AM41"/>
  <c r="AL41"/>
  <c r="AA41"/>
  <c r="Z41"/>
  <c r="N41"/>
  <c r="M41"/>
  <c r="BU40"/>
  <c r="BT40"/>
  <c r="BL40"/>
  <c r="BK40"/>
  <c r="BE40"/>
  <c r="BD40"/>
  <c r="AV40"/>
  <c r="AU40"/>
  <c r="AM40"/>
  <c r="AL40"/>
  <c r="AA40"/>
  <c r="Z40"/>
  <c r="N40"/>
  <c r="M40"/>
  <c r="BU39"/>
  <c r="BT39"/>
  <c r="BL39"/>
  <c r="BK39"/>
  <c r="BE39"/>
  <c r="BD39"/>
  <c r="AV39"/>
  <c r="AU39"/>
  <c r="AM39"/>
  <c r="AL39"/>
  <c r="AA39"/>
  <c r="Z39"/>
  <c r="N39"/>
  <c r="M39"/>
  <c r="BU38"/>
  <c r="BT38"/>
  <c r="BL38"/>
  <c r="BK38"/>
  <c r="BE38"/>
  <c r="BD38"/>
  <c r="AV38"/>
  <c r="AU38"/>
  <c r="AM38"/>
  <c r="AL38"/>
  <c r="AA38"/>
  <c r="Z38"/>
  <c r="N38"/>
  <c r="M38"/>
  <c r="BU37"/>
  <c r="BT37"/>
  <c r="BL37"/>
  <c r="BK37"/>
  <c r="BD37"/>
  <c r="BE37" s="1"/>
  <c r="AV37"/>
  <c r="AU37"/>
  <c r="AL37"/>
  <c r="AM37" s="1"/>
  <c r="AA37"/>
  <c r="Z37"/>
  <c r="M37"/>
  <c r="N37" s="1"/>
  <c r="BU36"/>
  <c r="BT36"/>
  <c r="BK36"/>
  <c r="BL36" s="1"/>
  <c r="BE36"/>
  <c r="BD36"/>
  <c r="AU36"/>
  <c r="AV36" s="1"/>
  <c r="AM36"/>
  <c r="AL36"/>
  <c r="Z36"/>
  <c r="AA36" s="1"/>
  <c r="N36"/>
  <c r="M36"/>
  <c r="BT35"/>
  <c r="BU35" s="1"/>
  <c r="BL35"/>
  <c r="BK35"/>
  <c r="BD35"/>
  <c r="BE35" s="1"/>
  <c r="AV35"/>
  <c r="AU35"/>
  <c r="AL35"/>
  <c r="AM35" s="1"/>
  <c r="AA35"/>
  <c r="Z35"/>
  <c r="M35"/>
  <c r="N35" s="1"/>
  <c r="BU34"/>
  <c r="BT34"/>
  <c r="BK34"/>
  <c r="BL34" s="1"/>
  <c r="BE34"/>
  <c r="BD34"/>
  <c r="AU34"/>
  <c r="AV34" s="1"/>
  <c r="AM34"/>
  <c r="AL34"/>
  <c r="Z34"/>
  <c r="AA34" s="1"/>
  <c r="N34"/>
  <c r="M34"/>
  <c r="BT33"/>
  <c r="BU33" s="1"/>
  <c r="BL33"/>
  <c r="BK33"/>
  <c r="BD33"/>
  <c r="BE33" s="1"/>
  <c r="AV33"/>
  <c r="AU33"/>
  <c r="AL33"/>
  <c r="AM33" s="1"/>
  <c r="AA33"/>
  <c r="Z33"/>
  <c r="M33"/>
  <c r="N33" s="1"/>
  <c r="BU32"/>
  <c r="BT32"/>
  <c r="BK32"/>
  <c r="BL32" s="1"/>
  <c r="BE32"/>
  <c r="BD32"/>
  <c r="AU32"/>
  <c r="AV32" s="1"/>
  <c r="AM32"/>
  <c r="AL32"/>
  <c r="Z32"/>
  <c r="AA32" s="1"/>
  <c r="N32"/>
  <c r="M32"/>
  <c r="BT31"/>
  <c r="BU31" s="1"/>
  <c r="BL31"/>
  <c r="BK31"/>
  <c r="BD31"/>
  <c r="BE31" s="1"/>
  <c r="AV31"/>
  <c r="AU31"/>
  <c r="AL31"/>
  <c r="AM31" s="1"/>
  <c r="AA31"/>
  <c r="Z31"/>
  <c r="M31"/>
  <c r="N31" s="1"/>
  <c r="BU30"/>
  <c r="BT30"/>
  <c r="BK30"/>
  <c r="BL30" s="1"/>
  <c r="BE30"/>
  <c r="BD30"/>
  <c r="AU30"/>
  <c r="AV30" s="1"/>
  <c r="AM30"/>
  <c r="AL30"/>
  <c r="Z30"/>
  <c r="AA30" s="1"/>
  <c r="N30"/>
  <c r="M30"/>
  <c r="BT29"/>
  <c r="BU29" s="1"/>
  <c r="BL29"/>
  <c r="BK29"/>
  <c r="BD29"/>
  <c r="BE29" s="1"/>
  <c r="AV29"/>
  <c r="AU29"/>
  <c r="AL29"/>
  <c r="AM29" s="1"/>
  <c r="AA29"/>
  <c r="Z29"/>
  <c r="M29"/>
  <c r="N29" s="1"/>
  <c r="BU28"/>
  <c r="BT28"/>
  <c r="BK28"/>
  <c r="BL28" s="1"/>
  <c r="BE28"/>
  <c r="BD28"/>
  <c r="AU28"/>
  <c r="AV28" s="1"/>
  <c r="AM28"/>
  <c r="AL28"/>
  <c r="Z28"/>
  <c r="AA28" s="1"/>
  <c r="N28"/>
  <c r="M28"/>
  <c r="BT27"/>
  <c r="BU27" s="1"/>
  <c r="BL27"/>
  <c r="BK27"/>
  <c r="BD27"/>
  <c r="BE27" s="1"/>
  <c r="AV27"/>
  <c r="AU27"/>
  <c r="AL27"/>
  <c r="AM27" s="1"/>
  <c r="AA27"/>
  <c r="Z27"/>
  <c r="M27"/>
  <c r="N27" s="1"/>
  <c r="BU26"/>
  <c r="BT26"/>
  <c r="BK26"/>
  <c r="BL26" s="1"/>
  <c r="BE26"/>
  <c r="BD26"/>
  <c r="AU26"/>
  <c r="AV26" s="1"/>
  <c r="AM26"/>
  <c r="AL26"/>
  <c r="Z26"/>
  <c r="AA26" s="1"/>
  <c r="N26"/>
  <c r="M26"/>
  <c r="BT25"/>
  <c r="BU25" s="1"/>
  <c r="BL25"/>
  <c r="BK25"/>
  <c r="BD25"/>
  <c r="BE25" s="1"/>
  <c r="AV25"/>
  <c r="AU25"/>
  <c r="AL25"/>
  <c r="AM25" s="1"/>
  <c r="AA25"/>
  <c r="Z25"/>
  <c r="M25"/>
  <c r="N25" s="1"/>
  <c r="BU24"/>
  <c r="BT24"/>
  <c r="BK24"/>
  <c r="BL24" s="1"/>
  <c r="BE24"/>
  <c r="BD24"/>
  <c r="AU24"/>
  <c r="AV24" s="1"/>
  <c r="AM24"/>
  <c r="AL24"/>
  <c r="Z24"/>
  <c r="AA24" s="1"/>
  <c r="N24"/>
  <c r="M24"/>
  <c r="BT23"/>
  <c r="BU23" s="1"/>
  <c r="BL23"/>
  <c r="BK23"/>
  <c r="BD23"/>
  <c r="BE23" s="1"/>
  <c r="AV23"/>
  <c r="AU23"/>
  <c r="AL23"/>
  <c r="AM23" s="1"/>
  <c r="AA23"/>
  <c r="Z23"/>
  <c r="M23"/>
  <c r="N23" s="1"/>
  <c r="BU22"/>
  <c r="BT22"/>
  <c r="BK22"/>
  <c r="BL22" s="1"/>
  <c r="BE22"/>
  <c r="BD22"/>
  <c r="AU22"/>
  <c r="AV22" s="1"/>
  <c r="AM22"/>
  <c r="AL22"/>
  <c r="Z22"/>
  <c r="AA22" s="1"/>
  <c r="N22"/>
  <c r="M22"/>
  <c r="BT21"/>
  <c r="BU21" s="1"/>
  <c r="BL21"/>
  <c r="BK21"/>
  <c r="BD21"/>
  <c r="BE21" s="1"/>
  <c r="AV21"/>
  <c r="AU21"/>
  <c r="AL21"/>
  <c r="AM21" s="1"/>
  <c r="AA21"/>
  <c r="Z21"/>
  <c r="M21"/>
  <c r="N21" s="1"/>
  <c r="BU20"/>
  <c r="BT20"/>
  <c r="BK20"/>
  <c r="BL20" s="1"/>
  <c r="BE20"/>
  <c r="BD20"/>
  <c r="AU20"/>
  <c r="AV20" s="1"/>
  <c r="AM20"/>
  <c r="AL20"/>
  <c r="Z20"/>
  <c r="AA20" s="1"/>
  <c r="N20"/>
  <c r="M20"/>
  <c r="BT19"/>
  <c r="BU19" s="1"/>
  <c r="BL19"/>
  <c r="BK19"/>
  <c r="BD19"/>
  <c r="BE19" s="1"/>
  <c r="AV19"/>
  <c r="AU19"/>
  <c r="AL19"/>
  <c r="AM19" s="1"/>
  <c r="AA19"/>
  <c r="Z19"/>
  <c r="M19"/>
  <c r="N19" s="1"/>
  <c r="BU18"/>
  <c r="BT18"/>
  <c r="BK18"/>
  <c r="BL18" s="1"/>
  <c r="BE18"/>
  <c r="BD18"/>
  <c r="AU18"/>
  <c r="AV18" s="1"/>
  <c r="AM18"/>
  <c r="AL18"/>
  <c r="Z18"/>
  <c r="AA18" s="1"/>
  <c r="N18"/>
  <c r="M18"/>
  <c r="BT17"/>
  <c r="BU17" s="1"/>
  <c r="BL17"/>
  <c r="BK17"/>
  <c r="BD17"/>
  <c r="BE17" s="1"/>
  <c r="AV17"/>
  <c r="AU17"/>
  <c r="AL17"/>
  <c r="AM17" s="1"/>
  <c r="AA17"/>
  <c r="Z17"/>
  <c r="M17"/>
  <c r="N17" s="1"/>
  <c r="BU16"/>
  <c r="BT16"/>
  <c r="BK16"/>
  <c r="BL16" s="1"/>
  <c r="BE16"/>
  <c r="BD16"/>
  <c r="AU16"/>
  <c r="AV16" s="1"/>
  <c r="AM16"/>
  <c r="AL16"/>
  <c r="Z16"/>
  <c r="AA16" s="1"/>
  <c r="N16"/>
  <c r="M16"/>
  <c r="BT15"/>
  <c r="BU15" s="1"/>
  <c r="BL15"/>
  <c r="BK15"/>
  <c r="BD15"/>
  <c r="BE15" s="1"/>
  <c r="AV15"/>
  <c r="AU15"/>
  <c r="AL15"/>
  <c r="AM15" s="1"/>
  <c r="AA15"/>
  <c r="Z15"/>
  <c r="M15"/>
  <c r="N15" s="1"/>
  <c r="BU14"/>
  <c r="BT14"/>
  <c r="BK14"/>
  <c r="BL14" s="1"/>
  <c r="BE14"/>
  <c r="BD14"/>
  <c r="AU14"/>
  <c r="AV14" s="1"/>
  <c r="AM14"/>
  <c r="AL14"/>
  <c r="Z14"/>
  <c r="AA14" s="1"/>
  <c r="N14"/>
  <c r="M14"/>
  <c r="BT13"/>
  <c r="BU13" s="1"/>
  <c r="BL13"/>
  <c r="BK13"/>
  <c r="BD13"/>
  <c r="BE13" s="1"/>
  <c r="AV13"/>
  <c r="AU13"/>
  <c r="AL13"/>
  <c r="AM13" s="1"/>
  <c r="AA13"/>
  <c r="Z13"/>
  <c r="M13"/>
  <c r="N13" s="1"/>
  <c r="BU12"/>
  <c r="BT12"/>
  <c r="BK12"/>
  <c r="BL12" s="1"/>
  <c r="BE12"/>
  <c r="BD12"/>
  <c r="AU12"/>
  <c r="AV12" s="1"/>
  <c r="AM12"/>
  <c r="AL12"/>
  <c r="Z12"/>
  <c r="AA12" s="1"/>
  <c r="N12"/>
  <c r="M12"/>
  <c r="BT11"/>
  <c r="BU11" s="1"/>
  <c r="BL11"/>
  <c r="BK11"/>
  <c r="BD11"/>
  <c r="BE11" s="1"/>
  <c r="AV11"/>
  <c r="AU11"/>
  <c r="AL11"/>
  <c r="AM11" s="1"/>
  <c r="AA11"/>
  <c r="Z11"/>
  <c r="M11"/>
  <c r="N11" s="1"/>
  <c r="BU10"/>
  <c r="BT10"/>
  <c r="BK10"/>
  <c r="BL10" s="1"/>
  <c r="BE10"/>
  <c r="BD10"/>
  <c r="AU10"/>
  <c r="AV10" s="1"/>
  <c r="AM10"/>
  <c r="AL10"/>
  <c r="Z10"/>
  <c r="AA10" s="1"/>
  <c r="N10"/>
  <c r="M10"/>
  <c r="BT9"/>
  <c r="BU9" s="1"/>
  <c r="BL9"/>
  <c r="BK9"/>
  <c r="BD9"/>
  <c r="BE9" s="1"/>
  <c r="AV9"/>
  <c r="AU9"/>
  <c r="AL9"/>
  <c r="AM9" s="1"/>
  <c r="AA9"/>
  <c r="Z9"/>
  <c r="M9"/>
  <c r="N9" s="1"/>
  <c r="BU8"/>
  <c r="BT8"/>
  <c r="BK8"/>
  <c r="BL8" s="1"/>
  <c r="BE8"/>
  <c r="BD8"/>
  <c r="AU8"/>
  <c r="AV8" s="1"/>
  <c r="AM8"/>
  <c r="AL8"/>
  <c r="Z8"/>
  <c r="AA8" s="1"/>
  <c r="N8"/>
  <c r="M8"/>
  <c r="BT7"/>
  <c r="BU7" s="1"/>
  <c r="BL7"/>
  <c r="BK7"/>
  <c r="BD7"/>
  <c r="BE7" s="1"/>
  <c r="AV7"/>
  <c r="AU7"/>
  <c r="AL7"/>
  <c r="AM7" s="1"/>
  <c r="AA7"/>
  <c r="Z7"/>
  <c r="M7"/>
  <c r="N7" s="1"/>
  <c r="BU6"/>
  <c r="BT6"/>
  <c r="BK6"/>
  <c r="BL6" s="1"/>
  <c r="BE6"/>
  <c r="BD6"/>
  <c r="AU6"/>
  <c r="AV6" s="1"/>
  <c r="AM6"/>
  <c r="AL6"/>
  <c r="Z6"/>
  <c r="AA6" s="1"/>
  <c r="N6"/>
  <c r="M6"/>
  <c r="BT5"/>
  <c r="BU5" s="1"/>
  <c r="BL5"/>
  <c r="BK5"/>
  <c r="BD5"/>
  <c r="BE5" s="1"/>
  <c r="AV5"/>
  <c r="AU5"/>
  <c r="AL5"/>
  <c r="AM5" s="1"/>
  <c r="AA5"/>
  <c r="Z5"/>
  <c r="M5"/>
  <c r="N5" s="1"/>
  <c r="BU4"/>
  <c r="BT4"/>
  <c r="BK4"/>
  <c r="BL4" s="1"/>
  <c r="BE4"/>
  <c r="BD4"/>
  <c r="AU4"/>
  <c r="AV4" s="1"/>
  <c r="AM4"/>
  <c r="AL4"/>
  <c r="Z4"/>
  <c r="AA4" s="1"/>
  <c r="N4"/>
  <c r="M4"/>
  <c r="CC4" i="1"/>
  <c r="CC60"/>
  <c r="CB60"/>
  <c r="BS60"/>
  <c r="BR60"/>
  <c r="BL60"/>
  <c r="BK60"/>
  <c r="BE60"/>
  <c r="BD60"/>
  <c r="AV60"/>
  <c r="AU60"/>
  <c r="AM60"/>
  <c r="AL60"/>
  <c r="AA60"/>
  <c r="Z60"/>
  <c r="N60"/>
  <c r="M60"/>
  <c r="CC59"/>
  <c r="CB59"/>
  <c r="BS59"/>
  <c r="BR59"/>
  <c r="BL59"/>
  <c r="BK59"/>
  <c r="BE59"/>
  <c r="BD59"/>
  <c r="AV59"/>
  <c r="AU59"/>
  <c r="AM59"/>
  <c r="AL59"/>
  <c r="AA59"/>
  <c r="Z59"/>
  <c r="N59"/>
  <c r="M59"/>
  <c r="CC58"/>
  <c r="CB58"/>
  <c r="BS58"/>
  <c r="BR58"/>
  <c r="BL58"/>
  <c r="BK58"/>
  <c r="BE58"/>
  <c r="BD58"/>
  <c r="AV58"/>
  <c r="AU58"/>
  <c r="AM58"/>
  <c r="AL58"/>
  <c r="AA58"/>
  <c r="Z58"/>
  <c r="N58"/>
  <c r="M58"/>
  <c r="CC57"/>
  <c r="CB57"/>
  <c r="BS57"/>
  <c r="BR57"/>
  <c r="BL57"/>
  <c r="BK57"/>
  <c r="BE57"/>
  <c r="BD57"/>
  <c r="AV57"/>
  <c r="AU57"/>
  <c r="AM57"/>
  <c r="AL57"/>
  <c r="AA57"/>
  <c r="Z57"/>
  <c r="N57"/>
  <c r="M57"/>
  <c r="CC56"/>
  <c r="CB56"/>
  <c r="BS56"/>
  <c r="BR56"/>
  <c r="BL56"/>
  <c r="BK56"/>
  <c r="BE56"/>
  <c r="BD56"/>
  <c r="AV56"/>
  <c r="AU56"/>
  <c r="AM56"/>
  <c r="AL56"/>
  <c r="AA56"/>
  <c r="Z56"/>
  <c r="N56"/>
  <c r="M56"/>
  <c r="CC55"/>
  <c r="CB55"/>
  <c r="BS55"/>
  <c r="BR55"/>
  <c r="BL55"/>
  <c r="BK55"/>
  <c r="BE55"/>
  <c r="BD55"/>
  <c r="AV55"/>
  <c r="AU55"/>
  <c r="AM55"/>
  <c r="AL55"/>
  <c r="AA55"/>
  <c r="Z55"/>
  <c r="N55"/>
  <c r="M55"/>
  <c r="CC54"/>
  <c r="CB54"/>
  <c r="BS54"/>
  <c r="BR54"/>
  <c r="BL54"/>
  <c r="BK54"/>
  <c r="BE54"/>
  <c r="BD54"/>
  <c r="AV54"/>
  <c r="AU54"/>
  <c r="AM54"/>
  <c r="AL54"/>
  <c r="AA54"/>
  <c r="Z54"/>
  <c r="N54"/>
  <c r="M54"/>
  <c r="CC53"/>
  <c r="CB53"/>
  <c r="BS53"/>
  <c r="BR53"/>
  <c r="BL53"/>
  <c r="BK53"/>
  <c r="BE53"/>
  <c r="BD53"/>
  <c r="AV53"/>
  <c r="AU53"/>
  <c r="AM53"/>
  <c r="AL53"/>
  <c r="AA53"/>
  <c r="Z53"/>
  <c r="N53"/>
  <c r="M53"/>
  <c r="CC52"/>
  <c r="CB52"/>
  <c r="BS52"/>
  <c r="BR52"/>
  <c r="BL52"/>
  <c r="BK52"/>
  <c r="BE52"/>
  <c r="BD52"/>
  <c r="AV52"/>
  <c r="AU52"/>
  <c r="AM52"/>
  <c r="AL52"/>
  <c r="AA52"/>
  <c r="Z52"/>
  <c r="N52"/>
  <c r="M52"/>
  <c r="CC51"/>
  <c r="CB51"/>
  <c r="BS51"/>
  <c r="BR51"/>
  <c r="BL51"/>
  <c r="BK51"/>
  <c r="BE51"/>
  <c r="BD51"/>
  <c r="AV51"/>
  <c r="AU51"/>
  <c r="AM51"/>
  <c r="AL51"/>
  <c r="AA51"/>
  <c r="Z51"/>
  <c r="N51"/>
  <c r="M51"/>
  <c r="CC50"/>
  <c r="CB50"/>
  <c r="BS50"/>
  <c r="BR50"/>
  <c r="BL50"/>
  <c r="BK50"/>
  <c r="BE50"/>
  <c r="BD50"/>
  <c r="AV50"/>
  <c r="AU50"/>
  <c r="AM50"/>
  <c r="AL50"/>
  <c r="AA50"/>
  <c r="Z50"/>
  <c r="N50"/>
  <c r="M50"/>
  <c r="CC49"/>
  <c r="CB49"/>
  <c r="BS49"/>
  <c r="BR49"/>
  <c r="BL49"/>
  <c r="BK49"/>
  <c r="BE49"/>
  <c r="BD49"/>
  <c r="AV49"/>
  <c r="AU49"/>
  <c r="AM49"/>
  <c r="AL49"/>
  <c r="AA49"/>
  <c r="Z49"/>
  <c r="N49"/>
  <c r="M49"/>
  <c r="CC48"/>
  <c r="CB48"/>
  <c r="BS48"/>
  <c r="BR48"/>
  <c r="BL48"/>
  <c r="BK48"/>
  <c r="BE48"/>
  <c r="BD48"/>
  <c r="AV48"/>
  <c r="AU48"/>
  <c r="AM48"/>
  <c r="AL48"/>
  <c r="AA48"/>
  <c r="Z48"/>
  <c r="N48"/>
  <c r="M48"/>
  <c r="CC47"/>
  <c r="CB47"/>
  <c r="BS47"/>
  <c r="BR47"/>
  <c r="BL47"/>
  <c r="BK47"/>
  <c r="BE47"/>
  <c r="BD47"/>
  <c r="AV47"/>
  <c r="AU47"/>
  <c r="AM47"/>
  <c r="AL47"/>
  <c r="AA47"/>
  <c r="Z47"/>
  <c r="N47"/>
  <c r="M47"/>
  <c r="CC46"/>
  <c r="CB46"/>
  <c r="BS46"/>
  <c r="BR46"/>
  <c r="BL46"/>
  <c r="BK46"/>
  <c r="BE46"/>
  <c r="BD46"/>
  <c r="AV46"/>
  <c r="AU46"/>
  <c r="AM46"/>
  <c r="AL46"/>
  <c r="AA46"/>
  <c r="Z46"/>
  <c r="N46"/>
  <c r="M46"/>
  <c r="CC45"/>
  <c r="CB45"/>
  <c r="BS45"/>
  <c r="BR45"/>
  <c r="BL45"/>
  <c r="BK45"/>
  <c r="BE45"/>
  <c r="BD45"/>
  <c r="AV45"/>
  <c r="AU45"/>
  <c r="AM45"/>
  <c r="AL45"/>
  <c r="AA45"/>
  <c r="Z45"/>
  <c r="N45"/>
  <c r="M45"/>
  <c r="CC44"/>
  <c r="CB44"/>
  <c r="BS44"/>
  <c r="BR44"/>
  <c r="BL44"/>
  <c r="BK44"/>
  <c r="BE44"/>
  <c r="BD44"/>
  <c r="AV44"/>
  <c r="AU44"/>
  <c r="AM44"/>
  <c r="AL44"/>
  <c r="AA44"/>
  <c r="Z44"/>
  <c r="N44"/>
  <c r="M44"/>
  <c r="CC43"/>
  <c r="CB43"/>
  <c r="BS43"/>
  <c r="BR43"/>
  <c r="BL43"/>
  <c r="BK43"/>
  <c r="BE43"/>
  <c r="BD43"/>
  <c r="AV43"/>
  <c r="AU43"/>
  <c r="AM43"/>
  <c r="AL43"/>
  <c r="AA43"/>
  <c r="Z43"/>
  <c r="N43"/>
  <c r="M43"/>
  <c r="CC42"/>
  <c r="CB42"/>
  <c r="BS42"/>
  <c r="BR42"/>
  <c r="BL42"/>
  <c r="BK42"/>
  <c r="BE42"/>
  <c r="BD42"/>
  <c r="AV42"/>
  <c r="AU42"/>
  <c r="AM42"/>
  <c r="AL42"/>
  <c r="AA42"/>
  <c r="Z42"/>
  <c r="N42"/>
  <c r="M42"/>
  <c r="CC41"/>
  <c r="CB41"/>
  <c r="BS41"/>
  <c r="BR41"/>
  <c r="BL41"/>
  <c r="BK41"/>
  <c r="BE41"/>
  <c r="BD41"/>
  <c r="AV41"/>
  <c r="AU41"/>
  <c r="AM41"/>
  <c r="AL41"/>
  <c r="AA41"/>
  <c r="Z41"/>
  <c r="N41"/>
  <c r="M41"/>
  <c r="CC40"/>
  <c r="CB40"/>
  <c r="BS40"/>
  <c r="BR40"/>
  <c r="BL40"/>
  <c r="BK40"/>
  <c r="BE40"/>
  <c r="BD40"/>
  <c r="AV40"/>
  <c r="AU40"/>
  <c r="AM40"/>
  <c r="AL40"/>
  <c r="AA40"/>
  <c r="Z40"/>
  <c r="N40"/>
  <c r="M40"/>
  <c r="CC39"/>
  <c r="CB39"/>
  <c r="BS39"/>
  <c r="BR39"/>
  <c r="BL39"/>
  <c r="BK39"/>
  <c r="BE39"/>
  <c r="BD39"/>
  <c r="AV39"/>
  <c r="AU39"/>
  <c r="AM39"/>
  <c r="AL39"/>
  <c r="AA39"/>
  <c r="Z39"/>
  <c r="N39"/>
  <c r="M39"/>
  <c r="CC38"/>
  <c r="CB38"/>
  <c r="BS38"/>
  <c r="BR38"/>
  <c r="BL38"/>
  <c r="BK38"/>
  <c r="BE38"/>
  <c r="BD38"/>
  <c r="AV38"/>
  <c r="AU38"/>
  <c r="AM38"/>
  <c r="AL38"/>
  <c r="AA38"/>
  <c r="Z38"/>
  <c r="N38"/>
  <c r="M38"/>
  <c r="CC37"/>
  <c r="CB37"/>
  <c r="BS37"/>
  <c r="BR37"/>
  <c r="BL37"/>
  <c r="BK37"/>
  <c r="BE37"/>
  <c r="BD37"/>
  <c r="AV37"/>
  <c r="AU37"/>
  <c r="AM37"/>
  <c r="AL37"/>
  <c r="AA37"/>
  <c r="Z37"/>
  <c r="N37"/>
  <c r="M37"/>
  <c r="CC36"/>
  <c r="CB36"/>
  <c r="BS36"/>
  <c r="BR36"/>
  <c r="BL36"/>
  <c r="BK36"/>
  <c r="BE36"/>
  <c r="BD36"/>
  <c r="AV36"/>
  <c r="AU36"/>
  <c r="AM36"/>
  <c r="AL36"/>
  <c r="AA36"/>
  <c r="Z36"/>
  <c r="N36"/>
  <c r="M36"/>
  <c r="CC35"/>
  <c r="CB35"/>
  <c r="BS35"/>
  <c r="BR35"/>
  <c r="BL35"/>
  <c r="BK35"/>
  <c r="BE35"/>
  <c r="BD35"/>
  <c r="AV35"/>
  <c r="AU35"/>
  <c r="AM35"/>
  <c r="AL35"/>
  <c r="AA35"/>
  <c r="Z35"/>
  <c r="N35"/>
  <c r="M35"/>
  <c r="CC34"/>
  <c r="CB34"/>
  <c r="BS34"/>
  <c r="BR34"/>
  <c r="BL34"/>
  <c r="BK34"/>
  <c r="BE34"/>
  <c r="BD34"/>
  <c r="AV34"/>
  <c r="AU34"/>
  <c r="AM34"/>
  <c r="AL34"/>
  <c r="AA34"/>
  <c r="Z34"/>
  <c r="N34"/>
  <c r="M34"/>
  <c r="CC33"/>
  <c r="CB33"/>
  <c r="BS33"/>
  <c r="BR33"/>
  <c r="BL33"/>
  <c r="BK33"/>
  <c r="BE33"/>
  <c r="BD33"/>
  <c r="AV33"/>
  <c r="AU33"/>
  <c r="AM33"/>
  <c r="AL33"/>
  <c r="AA33"/>
  <c r="Z33"/>
  <c r="N33"/>
  <c r="M33"/>
  <c r="CC32"/>
  <c r="CB32"/>
  <c r="BS32"/>
  <c r="BR32"/>
  <c r="BL32"/>
  <c r="BK32"/>
  <c r="BE32"/>
  <c r="BD32"/>
  <c r="AV32"/>
  <c r="AU32"/>
  <c r="AM32"/>
  <c r="AL32"/>
  <c r="AA32"/>
  <c r="Z32"/>
  <c r="N32"/>
  <c r="M32"/>
  <c r="CC31"/>
  <c r="CB31"/>
  <c r="BS31"/>
  <c r="BR31"/>
  <c r="BL31"/>
  <c r="BK31"/>
  <c r="BE31"/>
  <c r="BD31"/>
  <c r="AV31"/>
  <c r="AU31"/>
  <c r="AM31"/>
  <c r="AL31"/>
  <c r="AA31"/>
  <c r="Z31"/>
  <c r="N31"/>
  <c r="M31"/>
  <c r="CC30"/>
  <c r="CB30"/>
  <c r="BS30"/>
  <c r="BR30"/>
  <c r="BL30"/>
  <c r="BK30"/>
  <c r="BE30"/>
  <c r="BD30"/>
  <c r="AV30"/>
  <c r="AU30"/>
  <c r="AM30"/>
  <c r="AL30"/>
  <c r="AA30"/>
  <c r="Z30"/>
  <c r="N30"/>
  <c r="M30"/>
  <c r="CC29"/>
  <c r="CB29"/>
  <c r="BS29"/>
  <c r="BR29"/>
  <c r="BL29"/>
  <c r="BK29"/>
  <c r="BE29"/>
  <c r="BD29"/>
  <c r="AV29"/>
  <c r="AU29"/>
  <c r="AM29"/>
  <c r="AL29"/>
  <c r="AA29"/>
  <c r="Z29"/>
  <c r="N29"/>
  <c r="M29"/>
  <c r="CC28"/>
  <c r="CB28"/>
  <c r="BS28"/>
  <c r="BR28"/>
  <c r="BL28"/>
  <c r="BK28"/>
  <c r="BE28"/>
  <c r="BD28"/>
  <c r="AV28"/>
  <c r="AU28"/>
  <c r="AM28"/>
  <c r="AL28"/>
  <c r="AA28"/>
  <c r="Z28"/>
  <c r="N28"/>
  <c r="M28"/>
  <c r="CC27"/>
  <c r="CB27"/>
  <c r="BS27"/>
  <c r="BR27"/>
  <c r="BL27"/>
  <c r="BK27"/>
  <c r="BE27"/>
  <c r="BD27"/>
  <c r="AV27"/>
  <c r="AU27"/>
  <c r="AM27"/>
  <c r="AL27"/>
  <c r="AA27"/>
  <c r="Z27"/>
  <c r="N27"/>
  <c r="M27"/>
  <c r="CC26"/>
  <c r="CB26"/>
  <c r="BS26"/>
  <c r="BR26"/>
  <c r="BL26"/>
  <c r="BK26"/>
  <c r="BE26"/>
  <c r="BD26"/>
  <c r="AV26"/>
  <c r="AU26"/>
  <c r="AM26"/>
  <c r="AL26"/>
  <c r="AA26"/>
  <c r="Z26"/>
  <c r="N26"/>
  <c r="M26"/>
  <c r="CC25"/>
  <c r="CB25"/>
  <c r="BS25"/>
  <c r="BR25"/>
  <c r="BL25"/>
  <c r="BK25"/>
  <c r="BE25"/>
  <c r="BD25"/>
  <c r="AV25"/>
  <c r="AU25"/>
  <c r="AM25"/>
  <c r="AL25"/>
  <c r="AA25"/>
  <c r="Z25"/>
  <c r="N25"/>
  <c r="M25"/>
  <c r="CC24"/>
  <c r="CB24"/>
  <c r="BS24"/>
  <c r="BR24"/>
  <c r="BL24"/>
  <c r="BK24"/>
  <c r="BE24"/>
  <c r="BD24"/>
  <c r="AV24"/>
  <c r="AU24"/>
  <c r="AM24"/>
  <c r="AL24"/>
  <c r="AA24"/>
  <c r="Z24"/>
  <c r="N24"/>
  <c r="M24"/>
  <c r="CC23"/>
  <c r="CB23"/>
  <c r="BS23"/>
  <c r="BR23"/>
  <c r="BL23"/>
  <c r="BK23"/>
  <c r="BE23"/>
  <c r="BD23"/>
  <c r="AV23"/>
  <c r="AU23"/>
  <c r="AM23"/>
  <c r="AL23"/>
  <c r="AA23"/>
  <c r="Z23"/>
  <c r="N23"/>
  <c r="M23"/>
  <c r="CC22"/>
  <c r="CB22"/>
  <c r="BS22"/>
  <c r="BR22"/>
  <c r="BL22"/>
  <c r="BK22"/>
  <c r="BE22"/>
  <c r="BD22"/>
  <c r="AV22"/>
  <c r="AU22"/>
  <c r="AM22"/>
  <c r="AL22"/>
  <c r="AA22"/>
  <c r="Z22"/>
  <c r="N22"/>
  <c r="M22"/>
  <c r="CC21"/>
  <c r="CB21"/>
  <c r="BS21"/>
  <c r="BR21"/>
  <c r="BL21"/>
  <c r="BK21"/>
  <c r="BE21"/>
  <c r="BD21"/>
  <c r="AV21"/>
  <c r="AU21"/>
  <c r="AM21"/>
  <c r="AL21"/>
  <c r="AA21"/>
  <c r="Z21"/>
  <c r="N21"/>
  <c r="M21"/>
  <c r="CC20"/>
  <c r="CB20"/>
  <c r="BS20"/>
  <c r="BR20"/>
  <c r="BL20"/>
  <c r="BK20"/>
  <c r="BE20"/>
  <c r="BD20"/>
  <c r="AV20"/>
  <c r="AU20"/>
  <c r="AM20"/>
  <c r="AL20"/>
  <c r="AA20"/>
  <c r="Z20"/>
  <c r="N20"/>
  <c r="M20"/>
  <c r="CC19"/>
  <c r="CB19"/>
  <c r="BS19"/>
  <c r="BR19"/>
  <c r="BL19"/>
  <c r="BK19"/>
  <c r="BE19"/>
  <c r="BD19"/>
  <c r="AV19"/>
  <c r="AU19"/>
  <c r="AM19"/>
  <c r="AL19"/>
  <c r="AA19"/>
  <c r="Z19"/>
  <c r="N19"/>
  <c r="M19"/>
  <c r="CC18"/>
  <c r="CB18"/>
  <c r="BS18"/>
  <c r="BR18"/>
  <c r="BL18"/>
  <c r="BK18"/>
  <c r="BE18"/>
  <c r="BD18"/>
  <c r="AV18"/>
  <c r="AU18"/>
  <c r="AM18"/>
  <c r="AL18"/>
  <c r="AA18"/>
  <c r="Z18"/>
  <c r="N18"/>
  <c r="M18"/>
  <c r="CC17"/>
  <c r="CB17"/>
  <c r="BS17"/>
  <c r="BR17"/>
  <c r="BL17"/>
  <c r="BK17"/>
  <c r="BE17"/>
  <c r="BD17"/>
  <c r="AV17"/>
  <c r="AU17"/>
  <c r="AM17"/>
  <c r="AL17"/>
  <c r="AA17"/>
  <c r="Z17"/>
  <c r="N17"/>
  <c r="M17"/>
  <c r="CC16"/>
  <c r="CB16"/>
  <c r="BS16"/>
  <c r="BR16"/>
  <c r="BL16"/>
  <c r="BK16"/>
  <c r="BE16"/>
  <c r="BD16"/>
  <c r="AV16"/>
  <c r="AU16"/>
  <c r="AM16"/>
  <c r="AL16"/>
  <c r="AA16"/>
  <c r="Z16"/>
  <c r="N16"/>
  <c r="M16"/>
  <c r="CC15"/>
  <c r="CB15"/>
  <c r="BS15"/>
  <c r="BR15"/>
  <c r="BL15"/>
  <c r="BK15"/>
  <c r="BE15"/>
  <c r="BD15"/>
  <c r="AV15"/>
  <c r="AU15"/>
  <c r="AM15"/>
  <c r="AL15"/>
  <c r="AA15"/>
  <c r="Z15"/>
  <c r="N15"/>
  <c r="M15"/>
  <c r="CC14"/>
  <c r="CB14"/>
  <c r="BS14"/>
  <c r="BR14"/>
  <c r="BL14"/>
  <c r="BK14"/>
  <c r="BE14"/>
  <c r="BD14"/>
  <c r="AV14"/>
  <c r="AU14"/>
  <c r="AM14"/>
  <c r="AL14"/>
  <c r="AA14"/>
  <c r="Z14"/>
  <c r="N14"/>
  <c r="M14"/>
  <c r="CC13"/>
  <c r="CB13"/>
  <c r="BS13"/>
  <c r="BR13"/>
  <c r="BL13"/>
  <c r="BK13"/>
  <c r="BE13"/>
  <c r="BD13"/>
  <c r="AV13"/>
  <c r="AU13"/>
  <c r="AM13"/>
  <c r="AL13"/>
  <c r="AA13"/>
  <c r="Z13"/>
  <c r="N13"/>
  <c r="M13"/>
  <c r="CC12"/>
  <c r="CB12"/>
  <c r="BS12"/>
  <c r="BR12"/>
  <c r="BL12"/>
  <c r="BK12"/>
  <c r="BE12"/>
  <c r="BD12"/>
  <c r="AV12"/>
  <c r="AU12"/>
  <c r="AM12"/>
  <c r="AL12"/>
  <c r="AA12"/>
  <c r="Z12"/>
  <c r="N12"/>
  <c r="M12"/>
  <c r="CC11"/>
  <c r="CB11"/>
  <c r="BS11"/>
  <c r="BR11"/>
  <c r="BL11"/>
  <c r="BK11"/>
  <c r="BE11"/>
  <c r="BD11"/>
  <c r="AV11"/>
  <c r="AU11"/>
  <c r="AM11"/>
  <c r="AL11"/>
  <c r="AA11"/>
  <c r="Z11"/>
  <c r="N11"/>
  <c r="M11"/>
  <c r="CC10"/>
  <c r="CB10"/>
  <c r="BS10"/>
  <c r="BR10"/>
  <c r="BL10"/>
  <c r="BK10"/>
  <c r="BE10"/>
  <c r="BD10"/>
  <c r="AV10"/>
  <c r="AU10"/>
  <c r="AM10"/>
  <c r="AL10"/>
  <c r="AA10"/>
  <c r="Z10"/>
  <c r="N10"/>
  <c r="M10"/>
  <c r="CC9"/>
  <c r="CB9"/>
  <c r="BS9"/>
  <c r="BR9"/>
  <c r="BL9"/>
  <c r="BK9"/>
  <c r="BE9"/>
  <c r="BD9"/>
  <c r="AV9"/>
  <c r="AU9"/>
  <c r="AM9"/>
  <c r="AL9"/>
  <c r="AA9"/>
  <c r="Z9"/>
  <c r="N9"/>
  <c r="M9"/>
  <c r="CC8"/>
  <c r="CB8"/>
  <c r="BS8"/>
  <c r="BR8"/>
  <c r="BL8"/>
  <c r="BK8"/>
  <c r="BE8"/>
  <c r="BD8"/>
  <c r="AV8"/>
  <c r="AU8"/>
  <c r="AM8"/>
  <c r="AL8"/>
  <c r="AA8"/>
  <c r="Z8"/>
  <c r="N8"/>
  <c r="M8"/>
  <c r="CC7"/>
  <c r="CB7"/>
  <c r="BS7"/>
  <c r="BR7"/>
  <c r="BL7"/>
  <c r="BK7"/>
  <c r="BE7"/>
  <c r="BD7"/>
  <c r="AV7"/>
  <c r="AU7"/>
  <c r="AM7"/>
  <c r="AL7"/>
  <c r="AA7"/>
  <c r="Z7"/>
  <c r="N7"/>
  <c r="M7"/>
  <c r="CC6"/>
  <c r="CB6"/>
  <c r="BS6"/>
  <c r="BR6"/>
  <c r="BL6"/>
  <c r="BK6"/>
  <c r="BE6"/>
  <c r="BD6"/>
  <c r="AV6"/>
  <c r="AU6"/>
  <c r="AM6"/>
  <c r="AL6"/>
  <c r="AA6"/>
  <c r="Z6"/>
  <c r="N6"/>
  <c r="M6"/>
  <c r="CC5"/>
  <c r="CB5"/>
  <c r="BS5"/>
  <c r="BR5"/>
  <c r="BL5"/>
  <c r="BK5"/>
  <c r="BE5"/>
  <c r="BD5"/>
  <c r="AV5"/>
  <c r="AU5"/>
  <c r="AM5"/>
  <c r="AL5"/>
  <c r="AA5"/>
  <c r="Z5"/>
  <c r="N5"/>
  <c r="M5"/>
  <c r="CB4"/>
  <c r="BS4"/>
  <c r="BR4"/>
  <c r="BL4"/>
  <c r="BK4"/>
  <c r="BE4"/>
  <c r="BD4"/>
  <c r="AV4"/>
  <c r="AU4"/>
  <c r="AM4"/>
  <c r="AL4"/>
  <c r="AA4"/>
  <c r="Z4"/>
  <c r="N4"/>
  <c r="M4"/>
</calcChain>
</file>

<file path=xl/sharedStrings.xml><?xml version="1.0" encoding="utf-8"?>
<sst xmlns="http://schemas.openxmlformats.org/spreadsheetml/2006/main" count="301" uniqueCount="86">
  <si>
    <r>
      <t xml:space="preserve">3rd (ATHRAYA) NCISM  2021-22 Batch LH </t>
    </r>
    <r>
      <rPr>
        <b/>
        <u/>
        <sz val="11"/>
        <color rgb="FFC00000"/>
        <rFont val="Calibri"/>
        <family val="2"/>
        <scheme val="minor"/>
      </rPr>
      <t>(THEORY)</t>
    </r>
  </si>
  <si>
    <t>RL NO</t>
  </si>
  <si>
    <t xml:space="preserve">STUDENT NAME </t>
  </si>
  <si>
    <t>SHALYATANTRA</t>
  </si>
  <si>
    <t>PANCHAKARMA</t>
  </si>
  <si>
    <t>SHALKYATANTRA</t>
  </si>
  <si>
    <t>PTSR</t>
  </si>
  <si>
    <t>KC</t>
  </si>
  <si>
    <t xml:space="preserve"> KB</t>
  </si>
  <si>
    <t>Samhita -3</t>
  </si>
  <si>
    <t>RESEARCH METHODOLOGY &amp; MEDICAL STATISTICS</t>
  </si>
  <si>
    <t>may</t>
  </si>
  <si>
    <t>JUNE</t>
  </si>
  <si>
    <t>Total</t>
  </si>
  <si>
    <t>%</t>
  </si>
  <si>
    <t>june</t>
  </si>
  <si>
    <t>jun</t>
  </si>
  <si>
    <t>MAY</t>
  </si>
  <si>
    <t>JUN</t>
  </si>
  <si>
    <t>TOTAL</t>
  </si>
  <si>
    <t>Abhishek Lokhande</t>
  </si>
  <si>
    <t>Abhishek Ramesh Hulagur</t>
  </si>
  <si>
    <t>Aishwarya Nayak</t>
  </si>
  <si>
    <t>Akshay</t>
  </si>
  <si>
    <t>Anagha Jaysing Deshmukh</t>
  </si>
  <si>
    <t>Ashwini Basavaraj Anandanavar</t>
  </si>
  <si>
    <t>Baviskar Tejaswini Anant</t>
  </si>
  <si>
    <t>Bhagirati Shiddappa Mudhol</t>
  </si>
  <si>
    <t>Birari Srushti Deepak</t>
  </si>
  <si>
    <t>Chavan Sakshi Satish</t>
  </si>
  <si>
    <t>Chetan Kumar</t>
  </si>
  <si>
    <t>Dighe Sayli Rajendra</t>
  </si>
  <si>
    <t>Gade Vaibhav Vishwambhar</t>
  </si>
  <si>
    <t>Gonbare Shubham Sudhir</t>
  </si>
  <si>
    <t>Hanamant Yallappa Sindimarad</t>
  </si>
  <si>
    <t>Hiray Vaishnavi Vivek</t>
  </si>
  <si>
    <t>Jadhav Kunal Dagdu</t>
  </si>
  <si>
    <t>Jawale Nishant Santosh</t>
  </si>
  <si>
    <t>Jyotsna Rajesh Udagadgi</t>
  </si>
  <si>
    <t>Kaveri Mirje</t>
  </si>
  <si>
    <t>Kavya Bheemappa Gurikar</t>
  </si>
  <si>
    <t>Kharat Roshankumar Arjun</t>
  </si>
  <si>
    <t>Lawand Shruti Anil</t>
  </si>
  <si>
    <t>Magdum Pratik Rajkumar</t>
  </si>
  <si>
    <t>Megha Nadagoud</t>
  </si>
  <si>
    <t>Mohammed Zaheen Bargir</t>
  </si>
  <si>
    <t>Mohite Tejraj Santosh</t>
  </si>
  <si>
    <t>Mungurwadi Nehal Nitin</t>
  </si>
  <si>
    <t>Naaz Suleman Sanadi</t>
  </si>
  <si>
    <t>Nasirhusen</t>
  </si>
  <si>
    <t>Nilesh Kumbar</t>
  </si>
  <si>
    <t>Parag Avinash Kharat</t>
  </si>
  <si>
    <t>Patel Uzma Usman</t>
  </si>
  <si>
    <t>Patil Prathamesh Ravindra</t>
  </si>
  <si>
    <t>Pooja S Shirur</t>
  </si>
  <si>
    <t>Poornima Iranagouda Patil</t>
  </si>
  <si>
    <t>Rahul Prakash Rayannavar</t>
  </si>
  <si>
    <t xml:space="preserve">Rakshita </t>
  </si>
  <si>
    <t>Salim Zakir Hulikatti</t>
  </si>
  <si>
    <t>Sawale Shruti Shyam</t>
  </si>
  <si>
    <t>Sawale Varsha Sanjay</t>
  </si>
  <si>
    <t>Shaikh Kashaf Sajid</t>
  </si>
  <si>
    <t>Shoaibakhtar Babalal Mujawar</t>
  </si>
  <si>
    <t xml:space="preserve">Shradha Hosur </t>
  </si>
  <si>
    <t>Shreedhar Muradunde</t>
  </si>
  <si>
    <t>Shruti Prakash Aldi</t>
  </si>
  <si>
    <t>Siddalinga K Umarani</t>
  </si>
  <si>
    <t xml:space="preserve">Simran Attar </t>
  </si>
  <si>
    <t>Sooraj Chandrakant Kamble</t>
  </si>
  <si>
    <t>Sunil</t>
  </si>
  <si>
    <t xml:space="preserve">Supriya </t>
  </si>
  <si>
    <t>Tembare Shivani Dhananjay</t>
  </si>
  <si>
    <t>Thaware Abhijeet Dhuldev</t>
  </si>
  <si>
    <t>Thaware Rutuja Shrimant</t>
  </si>
  <si>
    <t xml:space="preserve">Vignesh </t>
  </si>
  <si>
    <t>Viraj Ramchandra Raojiche</t>
  </si>
  <si>
    <t>july</t>
  </si>
  <si>
    <t>JULY</t>
  </si>
  <si>
    <r>
      <t>3rd (ATHRAYA) NCISM  2021-22 Batch</t>
    </r>
    <r>
      <rPr>
        <b/>
        <u/>
        <sz val="11"/>
        <color rgb="FFFF0000"/>
        <rFont val="Calibri"/>
        <family val="2"/>
        <scheme val="minor"/>
      </rPr>
      <t xml:space="preserve"> N L H </t>
    </r>
  </si>
  <si>
    <t xml:space="preserve">      KB </t>
  </si>
  <si>
    <t>OTAL</t>
  </si>
  <si>
    <t>KB</t>
  </si>
  <si>
    <t>june/july</t>
  </si>
  <si>
    <t>june &amp; july</t>
  </si>
  <si>
    <t xml:space="preserve">  </t>
  </si>
  <si>
    <t>practicals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</si>
</sst>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</fills>
  <borders count="5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1" fillId="7" borderId="3" applyNumberFormat="0" applyFont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2" borderId="0" applyNumberFormat="0" applyBorder="0" applyAlignment="0" applyProtection="0"/>
  </cellStyleXfs>
  <cellXfs count="184">
    <xf numFmtId="0" fontId="0" fillId="0" borderId="0" xfId="0"/>
    <xf numFmtId="0" fontId="4" fillId="4" borderId="0" xfId="3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2" fillId="2" borderId="24" xfId="1" applyBorder="1" applyAlignment="1">
      <alignment horizontal="center"/>
    </xf>
    <xf numFmtId="0" fontId="4" fillId="4" borderId="24" xfId="3" applyBorder="1" applyAlignment="1">
      <alignment horizontal="center"/>
    </xf>
    <xf numFmtId="0" fontId="6" fillId="6" borderId="24" xfId="5" applyBorder="1" applyAlignment="1">
      <alignment horizontal="center"/>
    </xf>
    <xf numFmtId="0" fontId="0" fillId="9" borderId="24" xfId="8" applyFont="1" applyBorder="1"/>
    <xf numFmtId="0" fontId="1" fillId="9" borderId="24" xfId="8" applyBorder="1"/>
    <xf numFmtId="0" fontId="5" fillId="5" borderId="25" xfId="4" applyBorder="1" applyAlignment="1">
      <alignment horizontal="center"/>
    </xf>
    <xf numFmtId="0" fontId="5" fillId="5" borderId="26" xfId="4" applyBorder="1" applyAlignment="1">
      <alignment horizontal="center"/>
    </xf>
    <xf numFmtId="0" fontId="5" fillId="5" borderId="24" xfId="4" applyBorder="1"/>
    <xf numFmtId="0" fontId="0" fillId="0" borderId="24" xfId="0" applyBorder="1"/>
    <xf numFmtId="0" fontId="0" fillId="0" borderId="24" xfId="0" applyBorder="1" applyAlignment="1">
      <alignment wrapText="1"/>
    </xf>
    <xf numFmtId="1" fontId="0" fillId="0" borderId="24" xfId="0" applyNumberFormat="1" applyBorder="1" applyAlignment="1">
      <alignment wrapText="1"/>
    </xf>
    <xf numFmtId="1" fontId="0" fillId="7" borderId="3" xfId="6" applyNumberFormat="1" applyFont="1" applyAlignment="1">
      <alignment wrapText="1"/>
    </xf>
    <xf numFmtId="1" fontId="3" fillId="3" borderId="24" xfId="2" applyNumberFormat="1" applyBorder="1" applyAlignment="1">
      <alignment wrapText="1"/>
    </xf>
    <xf numFmtId="0" fontId="0" fillId="0" borderId="29" xfId="0" applyBorder="1" applyAlignment="1">
      <alignment wrapText="1"/>
    </xf>
    <xf numFmtId="1" fontId="2" fillId="2" borderId="24" xfId="1" applyNumberFormat="1" applyBorder="1" applyAlignment="1">
      <alignment wrapText="1"/>
    </xf>
    <xf numFmtId="1" fontId="4" fillId="4" borderId="24" xfId="3" applyNumberFormat="1" applyBorder="1" applyAlignment="1">
      <alignment wrapText="1"/>
    </xf>
    <xf numFmtId="1" fontId="0" fillId="0" borderId="12" xfId="0" applyNumberFormat="1" applyFill="1" applyBorder="1" applyAlignment="1">
      <alignment wrapText="1"/>
    </xf>
    <xf numFmtId="1" fontId="5" fillId="5" borderId="1" xfId="4" applyNumberFormat="1" applyAlignment="1">
      <alignment wrapText="1"/>
    </xf>
    <xf numFmtId="0" fontId="5" fillId="5" borderId="1" xfId="4"/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29" xfId="0" applyBorder="1" applyAlignment="1">
      <alignment horizontal="center"/>
    </xf>
    <xf numFmtId="0" fontId="10" fillId="0" borderId="29" xfId="0" applyFont="1" applyBorder="1" applyAlignment="1">
      <alignment horizontal="left" vertical="center"/>
    </xf>
    <xf numFmtId="1" fontId="0" fillId="0" borderId="29" xfId="0" applyNumberFormat="1" applyBorder="1"/>
    <xf numFmtId="0" fontId="0" fillId="0" borderId="29" xfId="0" applyBorder="1" applyAlignment="1"/>
    <xf numFmtId="1" fontId="0" fillId="0" borderId="29" xfId="0" applyNumberFormat="1" applyBorder="1" applyAlignment="1"/>
    <xf numFmtId="1" fontId="0" fillId="0" borderId="29" xfId="0" applyNumberFormat="1" applyBorder="1" applyAlignment="1">
      <alignment wrapText="1"/>
    </xf>
    <xf numFmtId="1" fontId="0" fillId="0" borderId="24" xfId="0" applyNumberFormat="1" applyBorder="1"/>
    <xf numFmtId="0" fontId="0" fillId="0" borderId="9" xfId="0" applyBorder="1"/>
    <xf numFmtId="0" fontId="0" fillId="0" borderId="24" xfId="0" applyBorder="1" applyAlignment="1">
      <alignment horizontal="center"/>
    </xf>
    <xf numFmtId="0" fontId="11" fillId="0" borderId="24" xfId="0" applyFont="1" applyBorder="1" applyAlignment="1">
      <alignment horizontal="left" vertical="center"/>
    </xf>
    <xf numFmtId="0" fontId="0" fillId="0" borderId="24" xfId="0" applyBorder="1" applyAlignment="1"/>
    <xf numFmtId="1" fontId="0" fillId="0" borderId="24" xfId="0" applyNumberFormat="1" applyBorder="1" applyAlignment="1"/>
    <xf numFmtId="0" fontId="0" fillId="0" borderId="30" xfId="0" applyBorder="1"/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left" vertical="center"/>
    </xf>
    <xf numFmtId="0" fontId="10" fillId="11" borderId="24" xfId="0" applyFont="1" applyFill="1" applyBorder="1" applyAlignment="1">
      <alignment horizontal="left" vertical="center"/>
    </xf>
    <xf numFmtId="0" fontId="8" fillId="8" borderId="22" xfId="7" applyBorder="1" applyAlignment="1">
      <alignment horizontal="center"/>
    </xf>
    <xf numFmtId="0" fontId="8" fillId="8" borderId="0" xfId="7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3" fillId="3" borderId="6" xfId="2" applyNumberFormat="1" applyBorder="1" applyAlignment="1">
      <alignment horizontal="center"/>
    </xf>
    <xf numFmtId="0" fontId="3" fillId="3" borderId="7" xfId="2" applyNumberFormat="1" applyBorder="1" applyAlignment="1">
      <alignment horizontal="center"/>
    </xf>
    <xf numFmtId="0" fontId="3" fillId="3" borderId="8" xfId="2" applyNumberFormat="1" applyBorder="1" applyAlignment="1">
      <alignment horizontal="center"/>
    </xf>
    <xf numFmtId="0" fontId="2" fillId="2" borderId="9" xfId="1" applyBorder="1" applyAlignment="1">
      <alignment horizontal="center"/>
    </xf>
    <xf numFmtId="0" fontId="2" fillId="2" borderId="10" xfId="1" applyBorder="1" applyAlignment="1">
      <alignment horizontal="center"/>
    </xf>
    <xf numFmtId="0" fontId="2" fillId="2" borderId="11" xfId="1" applyBorder="1" applyAlignment="1">
      <alignment horizontal="center"/>
    </xf>
    <xf numFmtId="0" fontId="4" fillId="4" borderId="12" xfId="3" applyBorder="1" applyAlignment="1">
      <alignment horizontal="center"/>
    </xf>
    <xf numFmtId="0" fontId="4" fillId="4" borderId="0" xfId="3" applyBorder="1" applyAlignment="1">
      <alignment horizontal="center"/>
    </xf>
    <xf numFmtId="0" fontId="4" fillId="4" borderId="13" xfId="3" applyBorder="1" applyAlignment="1">
      <alignment horizontal="center"/>
    </xf>
    <xf numFmtId="0" fontId="6" fillId="6" borderId="14" xfId="5" applyBorder="1" applyAlignment="1">
      <alignment horizontal="center"/>
    </xf>
    <xf numFmtId="0" fontId="6" fillId="6" borderId="15" xfId="5" applyBorder="1" applyAlignment="1">
      <alignment horizontal="center"/>
    </xf>
    <xf numFmtId="0" fontId="1" fillId="9" borderId="16" xfId="8" applyBorder="1" applyAlignment="1">
      <alignment horizontal="center"/>
    </xf>
    <xf numFmtId="0" fontId="1" fillId="9" borderId="7" xfId="8" applyBorder="1" applyAlignment="1">
      <alignment horizontal="center"/>
    </xf>
    <xf numFmtId="0" fontId="1" fillId="9" borderId="17" xfId="8" applyBorder="1" applyAlignment="1">
      <alignment horizontal="center"/>
    </xf>
    <xf numFmtId="0" fontId="5" fillId="5" borderId="18" xfId="4" applyBorder="1" applyAlignment="1">
      <alignment horizontal="center"/>
    </xf>
    <xf numFmtId="0" fontId="5" fillId="5" borderId="19" xfId="4" applyBorder="1" applyAlignment="1">
      <alignment horizontal="center"/>
    </xf>
    <xf numFmtId="0" fontId="5" fillId="5" borderId="20" xfId="4" applyBorder="1" applyAlignment="1">
      <alignment horizontal="center"/>
    </xf>
    <xf numFmtId="0" fontId="5" fillId="5" borderId="21" xfId="4" applyBorder="1" applyAlignment="1">
      <alignment horizontal="center"/>
    </xf>
    <xf numFmtId="0" fontId="0" fillId="0" borderId="0" xfId="0" applyAlignment="1">
      <alignment horizontal="center"/>
    </xf>
    <xf numFmtId="0" fontId="2" fillId="2" borderId="31" xfId="1" applyBorder="1" applyAlignment="1">
      <alignment horizontal="center"/>
    </xf>
    <xf numFmtId="0" fontId="2" fillId="2" borderId="12" xfId="1" applyBorder="1" applyAlignment="1">
      <alignment horizontal="center"/>
    </xf>
    <xf numFmtId="0" fontId="4" fillId="4" borderId="32" xfId="3" applyBorder="1" applyAlignment="1">
      <alignment horizontal="center"/>
    </xf>
    <xf numFmtId="0" fontId="4" fillId="4" borderId="33" xfId="3" applyBorder="1" applyAlignment="1">
      <alignment horizontal="center"/>
    </xf>
    <xf numFmtId="0" fontId="4" fillId="4" borderId="34" xfId="3" applyBorder="1" applyAlignment="1">
      <alignment horizontal="center"/>
    </xf>
    <xf numFmtId="0" fontId="6" fillId="6" borderId="35" xfId="5" applyBorder="1" applyAlignment="1">
      <alignment horizontal="center"/>
    </xf>
    <xf numFmtId="0" fontId="6" fillId="6" borderId="36" xfId="5" applyBorder="1" applyAlignment="1">
      <alignment horizontal="center"/>
    </xf>
    <xf numFmtId="0" fontId="6" fillId="6" borderId="37" xfId="5" applyBorder="1" applyAlignment="1">
      <alignment horizontal="center"/>
    </xf>
    <xf numFmtId="0" fontId="1" fillId="9" borderId="32" xfId="8" applyBorder="1" applyAlignment="1">
      <alignment horizontal="center"/>
    </xf>
    <xf numFmtId="0" fontId="1" fillId="9" borderId="33" xfId="8" applyBorder="1" applyAlignment="1">
      <alignment horizontal="center"/>
    </xf>
    <xf numFmtId="0" fontId="5" fillId="5" borderId="4" xfId="4" applyBorder="1" applyAlignment="1">
      <alignment horizontal="center"/>
    </xf>
    <xf numFmtId="0" fontId="5" fillId="5" borderId="38" xfId="4" applyBorder="1" applyAlignment="1">
      <alignment horizontal="center"/>
    </xf>
    <xf numFmtId="0" fontId="5" fillId="5" borderId="39" xfId="4" applyBorder="1" applyAlignment="1">
      <alignment horizontal="center"/>
    </xf>
    <xf numFmtId="0" fontId="8" fillId="8" borderId="16" xfId="7" applyBorder="1" applyAlignment="1">
      <alignment horizontal="center"/>
    </xf>
    <xf numFmtId="0" fontId="8" fillId="8" borderId="7" xfId="7" applyBorder="1" applyAlignment="1">
      <alignment horizontal="center"/>
    </xf>
    <xf numFmtId="0" fontId="8" fillId="8" borderId="17" xfId="7" applyBorder="1" applyAlignment="1">
      <alignment horizontal="center"/>
    </xf>
    <xf numFmtId="0" fontId="2" fillId="2" borderId="30" xfId="1" applyBorder="1" applyAlignment="1">
      <alignment horizontal="center"/>
    </xf>
    <xf numFmtId="0" fontId="4" fillId="4" borderId="40" xfId="3" applyBorder="1" applyAlignment="1">
      <alignment horizontal="center"/>
    </xf>
    <xf numFmtId="0" fontId="4" fillId="4" borderId="29" xfId="3" applyBorder="1" applyAlignment="1">
      <alignment horizontal="center"/>
    </xf>
    <xf numFmtId="0" fontId="4" fillId="4" borderId="41" xfId="3" applyBorder="1" applyAlignment="1">
      <alignment horizontal="center"/>
    </xf>
    <xf numFmtId="0" fontId="6" fillId="6" borderId="42" xfId="5" applyBorder="1" applyAlignment="1">
      <alignment horizontal="center"/>
    </xf>
    <xf numFmtId="0" fontId="6" fillId="6" borderId="43" xfId="5" applyBorder="1" applyAlignment="1">
      <alignment horizontal="center"/>
    </xf>
    <xf numFmtId="0" fontId="0" fillId="0" borderId="40" xfId="0" applyBorder="1"/>
    <xf numFmtId="0" fontId="0" fillId="0" borderId="27" xfId="0" applyBorder="1"/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0" xfId="0" applyBorder="1"/>
    <xf numFmtId="0" fontId="0" fillId="0" borderId="46" xfId="0" applyBorder="1"/>
    <xf numFmtId="1" fontId="0" fillId="0" borderId="30" xfId="0" applyNumberFormat="1" applyBorder="1" applyAlignment="1">
      <alignment wrapText="1"/>
    </xf>
    <xf numFmtId="1" fontId="0" fillId="0" borderId="42" xfId="0" applyNumberFormat="1" applyBorder="1" applyAlignment="1">
      <alignment wrapText="1"/>
    </xf>
    <xf numFmtId="1" fontId="0" fillId="0" borderId="43" xfId="0" applyNumberFormat="1" applyBorder="1" applyAlignment="1">
      <alignment wrapText="1"/>
    </xf>
    <xf numFmtId="0" fontId="0" fillId="0" borderId="42" xfId="0" applyBorder="1"/>
    <xf numFmtId="0" fontId="0" fillId="0" borderId="43" xfId="0" applyBorder="1"/>
    <xf numFmtId="0" fontId="0" fillId="0" borderId="41" xfId="0" applyBorder="1"/>
    <xf numFmtId="1" fontId="0" fillId="0" borderId="27" xfId="0" applyNumberFormat="1" applyBorder="1" applyAlignment="1">
      <alignment wrapText="1"/>
    </xf>
    <xf numFmtId="0" fontId="0" fillId="0" borderId="44" xfId="0" applyBorder="1" applyAlignment="1">
      <alignment wrapText="1"/>
    </xf>
    <xf numFmtId="1" fontId="0" fillId="0" borderId="44" xfId="0" applyNumberFormat="1" applyBorder="1" applyAlignment="1">
      <alignment wrapText="1"/>
    </xf>
    <xf numFmtId="1" fontId="0" fillId="0" borderId="44" xfId="0" applyNumberForma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0" xfId="0" applyAlignment="1"/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3" fillId="3" borderId="16" xfId="2" applyNumberFormat="1" applyBorder="1" applyAlignment="1">
      <alignment horizontal="center"/>
    </xf>
    <xf numFmtId="0" fontId="3" fillId="3" borderId="17" xfId="2" applyNumberFormat="1" applyBorder="1" applyAlignment="1">
      <alignment horizontal="center"/>
    </xf>
    <xf numFmtId="0" fontId="2" fillId="2" borderId="50" xfId="1" applyBorder="1" applyAlignment="1">
      <alignment horizontal="center"/>
    </xf>
    <xf numFmtId="0" fontId="2" fillId="2" borderId="51" xfId="1" applyBorder="1" applyAlignment="1">
      <alignment horizontal="center"/>
    </xf>
    <xf numFmtId="0" fontId="4" fillId="4" borderId="16" xfId="3" applyBorder="1" applyAlignment="1">
      <alignment horizontal="center"/>
    </xf>
    <xf numFmtId="0" fontId="4" fillId="4" borderId="7" xfId="3" applyBorder="1" applyAlignment="1">
      <alignment horizontal="center"/>
    </xf>
    <xf numFmtId="0" fontId="4" fillId="4" borderId="17" xfId="3" applyBorder="1" applyAlignment="1">
      <alignment horizontal="center"/>
    </xf>
    <xf numFmtId="0" fontId="6" fillId="6" borderId="52" xfId="5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3" fillId="3" borderId="53" xfId="2" applyBorder="1" applyAlignment="1">
      <alignment horizontal="center"/>
    </xf>
    <xf numFmtId="0" fontId="3" fillId="3" borderId="54" xfId="2" applyNumberFormat="1" applyBorder="1" applyAlignment="1">
      <alignment horizontal="center"/>
    </xf>
    <xf numFmtId="0" fontId="3" fillId="3" borderId="55" xfId="2" applyNumberFormat="1" applyBorder="1" applyAlignment="1">
      <alignment horizontal="center"/>
    </xf>
    <xf numFmtId="0" fontId="2" fillId="2" borderId="53" xfId="1" applyBorder="1" applyAlignment="1">
      <alignment horizontal="center"/>
    </xf>
    <xf numFmtId="0" fontId="2" fillId="2" borderId="54" xfId="1" applyBorder="1" applyAlignment="1">
      <alignment horizontal="center"/>
    </xf>
    <xf numFmtId="0" fontId="2" fillId="2" borderId="55" xfId="1" applyBorder="1" applyAlignment="1">
      <alignment horizontal="center"/>
    </xf>
    <xf numFmtId="0" fontId="4" fillId="4" borderId="54" xfId="3" applyBorder="1" applyAlignment="1">
      <alignment horizontal="center"/>
    </xf>
    <xf numFmtId="0" fontId="4" fillId="4" borderId="55" xfId="3" applyBorder="1" applyAlignment="1">
      <alignment horizontal="center"/>
    </xf>
    <xf numFmtId="0" fontId="6" fillId="6" borderId="56" xfId="5" applyBorder="1" applyAlignment="1">
      <alignment horizontal="center"/>
    </xf>
    <xf numFmtId="0" fontId="6" fillId="6" borderId="54" xfId="5" applyBorder="1" applyAlignment="1">
      <alignment horizontal="center"/>
    </xf>
    <xf numFmtId="0" fontId="6" fillId="6" borderId="57" xfId="5" applyBorder="1" applyAlignment="1">
      <alignment horizontal="center"/>
    </xf>
    <xf numFmtId="0" fontId="8" fillId="12" borderId="53" xfId="9" applyBorder="1" applyAlignment="1">
      <alignment horizontal="center"/>
    </xf>
    <xf numFmtId="0" fontId="0" fillId="9" borderId="54" xfId="8" applyFont="1" applyBorder="1" applyAlignment="1">
      <alignment horizontal="center"/>
    </xf>
    <xf numFmtId="0" fontId="1" fillId="9" borderId="54" xfId="8" applyBorder="1" applyAlignment="1">
      <alignment horizontal="center"/>
    </xf>
    <xf numFmtId="0" fontId="0" fillId="9" borderId="57" xfId="8" applyFont="1" applyBorder="1" applyAlignment="1">
      <alignment horizontal="center"/>
    </xf>
    <xf numFmtId="0" fontId="0" fillId="0" borderId="40" xfId="0" applyBorder="1" applyAlignment="1">
      <alignment wrapText="1"/>
    </xf>
    <xf numFmtId="1" fontId="0" fillId="0" borderId="41" xfId="0" applyNumberFormat="1" applyBorder="1" applyAlignment="1">
      <alignment wrapText="1"/>
    </xf>
    <xf numFmtId="1" fontId="0" fillId="0" borderId="40" xfId="0" applyNumberFormat="1" applyBorder="1" applyAlignment="1">
      <alignment wrapText="1"/>
    </xf>
    <xf numFmtId="1" fontId="0" fillId="0" borderId="11" xfId="0" applyNumberFormat="1" applyBorder="1" applyAlignment="1">
      <alignment wrapText="1"/>
    </xf>
    <xf numFmtId="1" fontId="0" fillId="0" borderId="9" xfId="0" applyNumberFormat="1" applyBorder="1"/>
    <xf numFmtId="0" fontId="10" fillId="0" borderId="9" xfId="0" applyFont="1" applyBorder="1" applyAlignment="1">
      <alignment horizontal="left" vertical="center"/>
    </xf>
    <xf numFmtId="0" fontId="0" fillId="0" borderId="42" xfId="0" applyBorder="1" applyAlignment="1">
      <alignment wrapText="1"/>
    </xf>
    <xf numFmtId="1" fontId="0" fillId="0" borderId="42" xfId="0" applyNumberFormat="1" applyBorder="1"/>
    <xf numFmtId="1" fontId="0" fillId="0" borderId="58" xfId="0" applyNumberFormat="1" applyBorder="1" applyAlignment="1">
      <alignment wrapText="1"/>
    </xf>
    <xf numFmtId="0" fontId="0" fillId="0" borderId="0" xfId="0" applyAlignment="1">
      <alignment wrapText="1"/>
    </xf>
    <xf numFmtId="0" fontId="11" fillId="0" borderId="30" xfId="0" applyFont="1" applyBorder="1" applyAlignment="1">
      <alignment horizontal="left" vertical="center"/>
    </xf>
    <xf numFmtId="1" fontId="0" fillId="0" borderId="40" xfId="0" applyNumberFormat="1" applyBorder="1"/>
    <xf numFmtId="0" fontId="10" fillId="0" borderId="30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10" fillId="11" borderId="30" xfId="0" applyFont="1" applyFill="1" applyBorder="1" applyAlignment="1">
      <alignment horizontal="left" vertical="center"/>
    </xf>
    <xf numFmtId="1" fontId="0" fillId="0" borderId="43" xfId="0" applyNumberFormat="1" applyBorder="1"/>
    <xf numFmtId="1" fontId="0" fillId="0" borderId="30" xfId="0" applyNumberFormat="1" applyBorder="1"/>
    <xf numFmtId="0" fontId="3" fillId="3" borderId="29" xfId="2" applyBorder="1" applyAlignment="1">
      <alignment horizontal="center"/>
    </xf>
    <xf numFmtId="0" fontId="3" fillId="3" borderId="30" xfId="2" applyBorder="1" applyAlignment="1">
      <alignment horizontal="left" vertical="center"/>
    </xf>
    <xf numFmtId="0" fontId="3" fillId="3" borderId="42" xfId="2" applyBorder="1"/>
    <xf numFmtId="0" fontId="3" fillId="3" borderId="24" xfId="2" applyBorder="1" applyAlignment="1">
      <alignment wrapText="1"/>
    </xf>
    <xf numFmtId="0" fontId="3" fillId="3" borderId="0" xfId="2" applyBorder="1"/>
    <xf numFmtId="1" fontId="3" fillId="3" borderId="24" xfId="2" applyNumberFormat="1" applyBorder="1"/>
    <xf numFmtId="1" fontId="3" fillId="3" borderId="43" xfId="2" applyNumberFormat="1" applyBorder="1"/>
    <xf numFmtId="0" fontId="3" fillId="3" borderId="42" xfId="2" applyBorder="1" applyAlignment="1">
      <alignment wrapText="1"/>
    </xf>
    <xf numFmtId="0" fontId="3" fillId="3" borderId="24" xfId="2" applyBorder="1" applyAlignment="1"/>
    <xf numFmtId="1" fontId="3" fillId="3" borderId="24" xfId="2" applyNumberFormat="1" applyBorder="1" applyAlignment="1"/>
    <xf numFmtId="0" fontId="3" fillId="3" borderId="24" xfId="2" applyBorder="1"/>
    <xf numFmtId="1" fontId="3" fillId="3" borderId="43" xfId="2" applyNumberFormat="1" applyBorder="1" applyAlignment="1">
      <alignment wrapText="1"/>
    </xf>
    <xf numFmtId="1" fontId="3" fillId="3" borderId="42" xfId="2" applyNumberFormat="1" applyBorder="1"/>
    <xf numFmtId="1" fontId="3" fillId="3" borderId="58" xfId="2" applyNumberFormat="1" applyBorder="1" applyAlignment="1">
      <alignment wrapText="1"/>
    </xf>
    <xf numFmtId="0" fontId="3" fillId="3" borderId="0" xfId="2"/>
    <xf numFmtId="1" fontId="3" fillId="3" borderId="30" xfId="2" applyNumberFormat="1" applyBorder="1"/>
    <xf numFmtId="0" fontId="3" fillId="3" borderId="30" xfId="2" applyBorder="1"/>
    <xf numFmtId="1" fontId="0" fillId="0" borderId="58" xfId="0" applyNumberFormat="1" applyBorder="1"/>
    <xf numFmtId="0" fontId="3" fillId="3" borderId="43" xfId="2" applyBorder="1"/>
    <xf numFmtId="1" fontId="3" fillId="3" borderId="58" xfId="2" applyNumberFormat="1" applyBorder="1"/>
    <xf numFmtId="0" fontId="0" fillId="0" borderId="27" xfId="0" applyBorder="1" applyAlignment="1">
      <alignment wrapText="1"/>
    </xf>
    <xf numFmtId="0" fontId="0" fillId="0" borderId="44" xfId="0" applyBorder="1" applyAlignment="1"/>
    <xf numFmtId="1" fontId="0" fillId="0" borderId="44" xfId="0" applyNumberFormat="1" applyBorder="1" applyAlignment="1"/>
    <xf numFmtId="1" fontId="0" fillId="0" borderId="27" xfId="0" applyNumberFormat="1" applyBorder="1"/>
    <xf numFmtId="0" fontId="3" fillId="3" borderId="44" xfId="2" applyBorder="1"/>
  </cellXfs>
  <cellStyles count="10">
    <cellStyle name="40% - Accent4" xfId="8" builtinId="43"/>
    <cellStyle name="60% - Accent4" xfId="9" builtinId="44"/>
    <cellStyle name="Accent2" xfId="7" builtinId="33"/>
    <cellStyle name="Bad" xfId="2" builtinId="27"/>
    <cellStyle name="Check Cell" xfId="5" builtinId="23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C60"/>
  <sheetViews>
    <sheetView tabSelected="1" workbookViewId="0">
      <selection activeCell="BZ5" sqref="BZ5"/>
    </sheetView>
  </sheetViews>
  <sheetFormatPr defaultRowHeight="15"/>
  <cols>
    <col min="2" max="2" width="27.5703125" customWidth="1"/>
    <col min="3" max="81" width="6.28515625" customWidth="1"/>
  </cols>
  <sheetData>
    <row r="1" spans="1:81" ht="15.75" thickBo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</row>
    <row r="2" spans="1:81" ht="16.5" thickTop="1" thickBot="1">
      <c r="A2" s="43" t="s">
        <v>1</v>
      </c>
      <c r="B2" s="46" t="s">
        <v>2</v>
      </c>
      <c r="C2" s="49" t="s">
        <v>3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52" t="s">
        <v>4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4"/>
      <c r="AB2" s="55" t="s">
        <v>5</v>
      </c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7"/>
      <c r="AN2" s="58" t="s">
        <v>6</v>
      </c>
      <c r="AO2" s="59"/>
      <c r="AP2" s="59"/>
      <c r="AQ2" s="59"/>
      <c r="AR2" s="59"/>
      <c r="AS2" s="59"/>
      <c r="AT2" s="59"/>
      <c r="AU2" s="60"/>
      <c r="AV2" s="1"/>
      <c r="AW2" s="61" t="s">
        <v>7</v>
      </c>
      <c r="AX2" s="61"/>
      <c r="AY2" s="61"/>
      <c r="AZ2" s="61"/>
      <c r="BA2" s="61"/>
      <c r="BB2" s="61"/>
      <c r="BC2" s="61"/>
      <c r="BD2" s="61"/>
      <c r="BE2" s="62"/>
      <c r="BF2" s="63" t="s">
        <v>8</v>
      </c>
      <c r="BG2" s="64"/>
      <c r="BH2" s="64"/>
      <c r="BI2" s="64"/>
      <c r="BJ2" s="64"/>
      <c r="BK2" s="64"/>
      <c r="BL2" s="65"/>
      <c r="BM2" s="66" t="s">
        <v>9</v>
      </c>
      <c r="BN2" s="67"/>
      <c r="BO2" s="67"/>
      <c r="BP2" s="68"/>
      <c r="BQ2" s="68"/>
      <c r="BR2" s="68"/>
      <c r="BS2" s="69"/>
      <c r="BT2" s="41" t="s">
        <v>10</v>
      </c>
      <c r="BU2" s="42"/>
      <c r="BV2" s="42"/>
      <c r="BW2" s="42"/>
      <c r="BX2" s="42"/>
      <c r="BY2" s="42"/>
      <c r="BZ2" s="42"/>
      <c r="CA2" s="42"/>
      <c r="CB2" s="42"/>
      <c r="CC2" s="42"/>
    </row>
    <row r="3" spans="1:81">
      <c r="A3" s="44"/>
      <c r="B3" s="47"/>
      <c r="C3" s="2" t="s">
        <v>11</v>
      </c>
      <c r="D3" s="2" t="s">
        <v>12</v>
      </c>
      <c r="E3" s="2" t="s">
        <v>76</v>
      </c>
      <c r="F3" s="2"/>
      <c r="G3" s="2"/>
      <c r="H3" s="2"/>
      <c r="I3" s="2"/>
      <c r="J3" s="2"/>
      <c r="K3" s="2"/>
      <c r="L3" s="2"/>
      <c r="M3" s="2" t="s">
        <v>13</v>
      </c>
      <c r="N3" s="2" t="s">
        <v>14</v>
      </c>
      <c r="O3" s="3" t="s">
        <v>11</v>
      </c>
      <c r="P3" s="3" t="s">
        <v>15</v>
      </c>
      <c r="Q3" s="3" t="s">
        <v>76</v>
      </c>
      <c r="R3" s="3"/>
      <c r="S3" s="3"/>
      <c r="T3" s="3"/>
      <c r="U3" s="3"/>
      <c r="V3" s="3"/>
      <c r="W3" s="3"/>
      <c r="X3" s="3"/>
      <c r="Y3" s="3"/>
      <c r="Z3" s="3" t="s">
        <v>13</v>
      </c>
      <c r="AA3" s="3" t="s">
        <v>14</v>
      </c>
      <c r="AB3" s="4" t="s">
        <v>11</v>
      </c>
      <c r="AC3" s="4" t="s">
        <v>16</v>
      </c>
      <c r="AD3" s="4" t="s">
        <v>77</v>
      </c>
      <c r="AE3" s="4"/>
      <c r="AF3" s="4"/>
      <c r="AG3" s="4"/>
      <c r="AH3" s="4"/>
      <c r="AI3" s="4"/>
      <c r="AJ3" s="4"/>
      <c r="AK3" s="4"/>
      <c r="AL3" s="4" t="s">
        <v>13</v>
      </c>
      <c r="AM3" s="4" t="s">
        <v>14</v>
      </c>
      <c r="AN3" s="5" t="s">
        <v>11</v>
      </c>
      <c r="AO3" s="5" t="s">
        <v>16</v>
      </c>
      <c r="AP3" s="5" t="s">
        <v>76</v>
      </c>
      <c r="AQ3" s="5"/>
      <c r="AR3" s="5"/>
      <c r="AS3" s="5"/>
      <c r="AT3" s="5"/>
      <c r="AU3" s="5" t="s">
        <v>13</v>
      </c>
      <c r="AV3" s="5" t="s">
        <v>14</v>
      </c>
      <c r="AW3" s="6" t="s">
        <v>11</v>
      </c>
      <c r="AX3" s="6" t="s">
        <v>15</v>
      </c>
      <c r="AY3" s="6" t="s">
        <v>77</v>
      </c>
      <c r="AZ3" s="6"/>
      <c r="BA3" s="6"/>
      <c r="BB3" s="6"/>
      <c r="BC3" s="6"/>
      <c r="BD3" s="6" t="s">
        <v>13</v>
      </c>
      <c r="BE3" s="6" t="s">
        <v>14</v>
      </c>
      <c r="BF3" s="7" t="s">
        <v>11</v>
      </c>
      <c r="BG3" s="7" t="s">
        <v>12</v>
      </c>
      <c r="BH3" s="7" t="s">
        <v>77</v>
      </c>
      <c r="BI3" s="8"/>
      <c r="BJ3" s="8"/>
      <c r="BK3" s="7" t="s">
        <v>13</v>
      </c>
      <c r="BL3" s="7" t="s">
        <v>14</v>
      </c>
      <c r="BM3" s="9" t="s">
        <v>11</v>
      </c>
      <c r="BN3" s="9" t="s">
        <v>16</v>
      </c>
      <c r="BO3" s="10" t="s">
        <v>76</v>
      </c>
      <c r="BP3" s="11"/>
      <c r="BQ3" s="11"/>
      <c r="BR3" s="11" t="s">
        <v>13</v>
      </c>
      <c r="BS3" s="11" t="s">
        <v>14</v>
      </c>
      <c r="BT3" s="12" t="s">
        <v>17</v>
      </c>
      <c r="BU3" s="12" t="s">
        <v>18</v>
      </c>
      <c r="BV3" s="12"/>
      <c r="BW3" s="12"/>
      <c r="BX3" s="12"/>
      <c r="BY3" s="12"/>
      <c r="BZ3" s="12"/>
      <c r="CA3" s="12"/>
      <c r="CB3" s="12" t="s">
        <v>19</v>
      </c>
      <c r="CC3" s="12" t="s">
        <v>14</v>
      </c>
    </row>
    <row r="4" spans="1:81" ht="15.75" thickBot="1">
      <c r="A4" s="45"/>
      <c r="B4" s="48"/>
      <c r="C4" s="12">
        <v>5</v>
      </c>
      <c r="D4">
        <v>8</v>
      </c>
      <c r="E4" s="13">
        <v>9</v>
      </c>
      <c r="F4" s="12"/>
      <c r="G4" s="13"/>
      <c r="H4" s="13"/>
      <c r="I4" s="13"/>
      <c r="J4" s="13"/>
      <c r="K4" s="13"/>
      <c r="L4" s="14"/>
      <c r="M4" s="15">
        <f>SUM(C4:L4)</f>
        <v>22</v>
      </c>
      <c r="N4" s="15">
        <f>M4/22*100</f>
        <v>100</v>
      </c>
      <c r="O4" s="13">
        <v>7</v>
      </c>
      <c r="P4">
        <v>6</v>
      </c>
      <c r="Q4" s="13">
        <v>7</v>
      </c>
      <c r="R4" s="12"/>
      <c r="S4" s="13"/>
      <c r="T4" s="14"/>
      <c r="U4" s="13"/>
      <c r="V4" s="12"/>
      <c r="W4" s="13"/>
      <c r="X4" s="14"/>
      <c r="Y4" s="14"/>
      <c r="Z4" s="16">
        <f>SUM(O4:Y4)</f>
        <v>20</v>
      </c>
      <c r="AA4" s="16">
        <f>Z4/20*100</f>
        <v>100</v>
      </c>
      <c r="AB4" s="12">
        <v>6</v>
      </c>
      <c r="AC4" s="17">
        <v>13</v>
      </c>
      <c r="AD4" s="13">
        <v>8</v>
      </c>
      <c r="AE4" s="12"/>
      <c r="AF4" s="13"/>
      <c r="AG4" s="12"/>
      <c r="AH4" s="13"/>
      <c r="AI4" s="13"/>
      <c r="AJ4" s="13"/>
      <c r="AK4" s="13"/>
      <c r="AL4" s="18">
        <f>SUM(AB4:AK4)</f>
        <v>27</v>
      </c>
      <c r="AM4" s="18">
        <f>AL4/27*100</f>
        <v>100</v>
      </c>
      <c r="AN4" s="14">
        <v>5</v>
      </c>
      <c r="AO4" s="13">
        <v>4</v>
      </c>
      <c r="AP4" s="14">
        <v>7</v>
      </c>
      <c r="AQ4" s="12"/>
      <c r="AR4" s="14"/>
      <c r="AS4" s="13"/>
      <c r="AT4" s="14"/>
      <c r="AU4" s="19">
        <f>SUM(AN4:AT4)</f>
        <v>16</v>
      </c>
      <c r="AV4" s="19">
        <f>AU4/16*100</f>
        <v>100</v>
      </c>
      <c r="AW4" s="14">
        <v>4</v>
      </c>
      <c r="AX4" s="20">
        <v>7</v>
      </c>
      <c r="AY4" s="14">
        <v>17</v>
      </c>
      <c r="AZ4" s="12"/>
      <c r="BA4" s="12"/>
      <c r="BB4" s="14"/>
      <c r="BC4" s="14"/>
      <c r="BD4" s="21">
        <f>SUM(AW4:BC4)</f>
        <v>28</v>
      </c>
      <c r="BE4" s="22">
        <f>BD4/28*100</f>
        <v>100</v>
      </c>
      <c r="BF4" s="12">
        <v>9</v>
      </c>
      <c r="BG4" s="23">
        <v>8</v>
      </c>
      <c r="BH4" s="12">
        <v>8</v>
      </c>
      <c r="BI4" s="12"/>
      <c r="BJ4" s="12"/>
      <c r="BK4" s="8">
        <f>SUM(BF4:BJ4)</f>
        <v>25</v>
      </c>
      <c r="BL4" s="8">
        <f>BK4/25*100</f>
        <v>100</v>
      </c>
      <c r="BM4" s="12">
        <v>2</v>
      </c>
      <c r="BN4" s="12">
        <v>4</v>
      </c>
      <c r="BO4" s="24">
        <v>3</v>
      </c>
      <c r="BP4" s="12"/>
      <c r="BQ4" s="12"/>
      <c r="BR4" s="11">
        <f>SUM(BM4:BQ4)</f>
        <v>9</v>
      </c>
      <c r="BS4" s="11">
        <f>BR4/9*100</f>
        <v>100</v>
      </c>
      <c r="BT4" s="12">
        <v>0</v>
      </c>
      <c r="BU4" s="12">
        <v>0</v>
      </c>
      <c r="BV4" s="12"/>
      <c r="BW4" s="12"/>
      <c r="BX4" s="12"/>
      <c r="BY4" s="12"/>
      <c r="BZ4" s="12"/>
      <c r="CA4" s="12"/>
      <c r="CB4" s="12">
        <f>SUM(BT4:CA4)</f>
        <v>0</v>
      </c>
      <c r="CC4" s="12" t="e">
        <f>CB4/0*100</f>
        <v>#DIV/0!</v>
      </c>
    </row>
    <row r="5" spans="1:81" ht="18">
      <c r="A5" s="25">
        <v>1</v>
      </c>
      <c r="B5" s="26" t="s">
        <v>20</v>
      </c>
      <c r="C5">
        <v>4</v>
      </c>
      <c r="D5">
        <v>8</v>
      </c>
      <c r="E5" s="17">
        <v>7</v>
      </c>
      <c r="G5" s="17"/>
      <c r="H5" s="17"/>
      <c r="I5" s="17"/>
      <c r="J5" s="17"/>
      <c r="K5" s="17"/>
      <c r="L5" s="27"/>
      <c r="M5" s="15">
        <f t="shared" ref="M5:M60" si="0">SUM(C5:L5)</f>
        <v>19</v>
      </c>
      <c r="N5" s="15">
        <f t="shared" ref="N5:N60" si="1">M5/22*100</f>
        <v>86.36363636363636</v>
      </c>
      <c r="O5" s="27">
        <v>5</v>
      </c>
      <c r="P5">
        <v>5</v>
      </c>
      <c r="Q5" s="13">
        <v>4</v>
      </c>
      <c r="S5" s="28"/>
      <c r="T5" s="29"/>
      <c r="U5" s="23"/>
      <c r="W5" s="27"/>
      <c r="X5" s="30"/>
      <c r="Y5" s="30"/>
      <c r="Z5" s="16">
        <f t="shared" ref="Z5:Z60" si="2">SUM(O5:Y5)</f>
        <v>14</v>
      </c>
      <c r="AA5" s="16">
        <f t="shared" ref="AA5:AA60" si="3">Z5/20*100</f>
        <v>70</v>
      </c>
      <c r="AB5">
        <v>6</v>
      </c>
      <c r="AC5" s="13">
        <v>10</v>
      </c>
      <c r="AD5" s="17">
        <v>5</v>
      </c>
      <c r="AF5" s="17"/>
      <c r="AH5" s="23"/>
      <c r="AI5" s="23"/>
      <c r="AJ5" s="23"/>
      <c r="AK5" s="23"/>
      <c r="AL5" s="18">
        <f t="shared" ref="AL5:AL60" si="4">SUM(AB5:AK5)</f>
        <v>21</v>
      </c>
      <c r="AM5" s="18">
        <f t="shared" ref="AM5:AM60" si="5">AL5/27*100</f>
        <v>77.777777777777786</v>
      </c>
      <c r="AN5" s="30">
        <v>4</v>
      </c>
      <c r="AO5" s="17">
        <v>3</v>
      </c>
      <c r="AP5" s="14">
        <v>1</v>
      </c>
      <c r="AQ5" s="12"/>
      <c r="AR5" s="14"/>
      <c r="AS5" s="13"/>
      <c r="AT5" s="31"/>
      <c r="AU5" s="19">
        <f t="shared" ref="AU5:AU60" si="6">SUM(AN5:AT5)</f>
        <v>8</v>
      </c>
      <c r="AV5" s="19">
        <f t="shared" ref="AV5:AV60" si="7">AU5/16*100</f>
        <v>50</v>
      </c>
      <c r="AW5" s="14">
        <v>2</v>
      </c>
      <c r="AX5" s="20">
        <v>7</v>
      </c>
      <c r="AY5" s="14">
        <v>8</v>
      </c>
      <c r="AZ5" s="12"/>
      <c r="BA5" s="12"/>
      <c r="BB5" s="14"/>
      <c r="BC5" s="14"/>
      <c r="BD5" s="21">
        <f t="shared" ref="BD5:BD60" si="8">SUM(AW5:BC5)</f>
        <v>17</v>
      </c>
      <c r="BE5" s="22">
        <f t="shared" ref="BE5:BE60" si="9">BD5/28*100</f>
        <v>60.714285714285708</v>
      </c>
      <c r="BF5" s="12">
        <v>5</v>
      </c>
      <c r="BG5" s="12">
        <v>7</v>
      </c>
      <c r="BH5" s="12">
        <v>6</v>
      </c>
      <c r="BI5" s="12"/>
      <c r="BJ5" s="12"/>
      <c r="BK5" s="8">
        <f t="shared" ref="BK5:BK60" si="10">SUM(BF5:BJ5)</f>
        <v>18</v>
      </c>
      <c r="BL5" s="8">
        <f t="shared" ref="BL5:BL60" si="11">BK5/25*100</f>
        <v>72</v>
      </c>
      <c r="BM5" s="12">
        <v>2</v>
      </c>
      <c r="BN5" s="12">
        <v>3</v>
      </c>
      <c r="BO5" s="32">
        <v>1</v>
      </c>
      <c r="BP5" s="12"/>
      <c r="BQ5" s="12"/>
      <c r="BR5" s="11">
        <f t="shared" ref="BR5:BR60" si="12">SUM(BM5:BQ5)</f>
        <v>6</v>
      </c>
      <c r="BS5" s="11">
        <f t="shared" ref="BS5:BS60" si="13">BR5/9*100</f>
        <v>66.666666666666657</v>
      </c>
      <c r="BT5" s="12">
        <v>0</v>
      </c>
      <c r="BU5" s="12">
        <v>0</v>
      </c>
      <c r="BV5" s="12"/>
      <c r="BW5" s="12"/>
      <c r="BX5" s="12"/>
      <c r="BY5" s="12"/>
      <c r="BZ5" s="12"/>
      <c r="CA5" s="12"/>
      <c r="CB5" s="12">
        <f t="shared" ref="CB5:CB60" si="14">SUM(BT5:CA5)</f>
        <v>0</v>
      </c>
      <c r="CC5" s="12" t="e">
        <f t="shared" ref="CC5:CC60" si="15">CB5/0*100</f>
        <v>#DIV/0!</v>
      </c>
    </row>
    <row r="6" spans="1:81" ht="18">
      <c r="A6" s="33">
        <v>2</v>
      </c>
      <c r="B6" s="34" t="s">
        <v>21</v>
      </c>
      <c r="C6">
        <v>4</v>
      </c>
      <c r="D6">
        <v>8</v>
      </c>
      <c r="E6" s="13">
        <v>9</v>
      </c>
      <c r="G6" s="13"/>
      <c r="H6" s="13"/>
      <c r="I6" s="13"/>
      <c r="J6" s="13"/>
      <c r="K6" s="13"/>
      <c r="L6" s="31"/>
      <c r="M6" s="15">
        <f t="shared" si="0"/>
        <v>21</v>
      </c>
      <c r="N6" s="15">
        <f t="shared" si="1"/>
        <v>95.454545454545453</v>
      </c>
      <c r="O6" s="31">
        <v>3</v>
      </c>
      <c r="P6">
        <v>6</v>
      </c>
      <c r="Q6" s="13">
        <v>5</v>
      </c>
      <c r="S6" s="35"/>
      <c r="T6" s="36"/>
      <c r="U6" s="12"/>
      <c r="W6" s="31"/>
      <c r="X6" s="14"/>
      <c r="Y6" s="14"/>
      <c r="Z6" s="16">
        <f t="shared" si="2"/>
        <v>14</v>
      </c>
      <c r="AA6" s="16">
        <f t="shared" si="3"/>
        <v>70</v>
      </c>
      <c r="AB6">
        <v>5</v>
      </c>
      <c r="AC6" s="13">
        <v>12</v>
      </c>
      <c r="AD6" s="13">
        <v>8</v>
      </c>
      <c r="AF6" s="13"/>
      <c r="AH6" s="12"/>
      <c r="AI6" s="12"/>
      <c r="AJ6" s="12"/>
      <c r="AK6" s="12"/>
      <c r="AL6" s="18">
        <f t="shared" si="4"/>
        <v>25</v>
      </c>
      <c r="AM6" s="18">
        <f t="shared" si="5"/>
        <v>92.592592592592595</v>
      </c>
      <c r="AN6" s="14">
        <v>3</v>
      </c>
      <c r="AO6" s="13">
        <v>4</v>
      </c>
      <c r="AP6" s="14">
        <v>7</v>
      </c>
      <c r="AQ6" s="12"/>
      <c r="AR6" s="14"/>
      <c r="AS6" s="13"/>
      <c r="AT6" s="31"/>
      <c r="AU6" s="19">
        <f t="shared" si="6"/>
        <v>14</v>
      </c>
      <c r="AV6" s="19">
        <f t="shared" si="7"/>
        <v>87.5</v>
      </c>
      <c r="AW6" s="14">
        <v>3</v>
      </c>
      <c r="AX6" s="20">
        <v>7</v>
      </c>
      <c r="AY6" s="14">
        <v>15</v>
      </c>
      <c r="AZ6" s="12"/>
      <c r="BA6" s="12"/>
      <c r="BB6" s="14"/>
      <c r="BC6" s="14"/>
      <c r="BD6" s="21">
        <f t="shared" si="8"/>
        <v>25</v>
      </c>
      <c r="BE6" s="22">
        <f t="shared" si="9"/>
        <v>89.285714285714292</v>
      </c>
      <c r="BF6" s="12">
        <v>7</v>
      </c>
      <c r="BG6" s="12">
        <v>8</v>
      </c>
      <c r="BH6" s="12">
        <v>8</v>
      </c>
      <c r="BI6" s="12"/>
      <c r="BJ6" s="12"/>
      <c r="BK6" s="8">
        <f t="shared" si="10"/>
        <v>23</v>
      </c>
      <c r="BL6" s="8">
        <f t="shared" si="11"/>
        <v>92</v>
      </c>
      <c r="BM6" s="12">
        <v>2</v>
      </c>
      <c r="BN6" s="12">
        <v>4</v>
      </c>
      <c r="BO6" s="37">
        <v>3</v>
      </c>
      <c r="BP6" s="12"/>
      <c r="BQ6" s="12"/>
      <c r="BR6" s="11">
        <f t="shared" si="12"/>
        <v>9</v>
      </c>
      <c r="BS6" s="11">
        <f t="shared" si="13"/>
        <v>100</v>
      </c>
      <c r="BT6" s="12">
        <v>0</v>
      </c>
      <c r="BU6" s="12">
        <v>0</v>
      </c>
      <c r="BV6" s="12"/>
      <c r="BW6" s="12"/>
      <c r="BX6" s="12"/>
      <c r="BY6" s="12"/>
      <c r="BZ6" s="12"/>
      <c r="CA6" s="12"/>
      <c r="CB6" s="12">
        <f t="shared" si="14"/>
        <v>0</v>
      </c>
      <c r="CC6" s="12" t="e">
        <f t="shared" si="15"/>
        <v>#DIV/0!</v>
      </c>
    </row>
    <row r="7" spans="1:81" ht="18">
      <c r="A7" s="25">
        <v>3</v>
      </c>
      <c r="B7" s="38" t="s">
        <v>22</v>
      </c>
      <c r="C7">
        <v>5</v>
      </c>
      <c r="D7">
        <v>8</v>
      </c>
      <c r="E7" s="13">
        <v>9</v>
      </c>
      <c r="G7" s="13"/>
      <c r="H7" s="13"/>
      <c r="I7" s="13"/>
      <c r="J7" s="13"/>
      <c r="K7" s="13"/>
      <c r="L7" s="31"/>
      <c r="M7" s="15">
        <f t="shared" si="0"/>
        <v>22</v>
      </c>
      <c r="N7" s="15">
        <f t="shared" si="1"/>
        <v>100</v>
      </c>
      <c r="O7" s="31">
        <v>6</v>
      </c>
      <c r="P7">
        <v>6</v>
      </c>
      <c r="Q7" s="13">
        <v>6</v>
      </c>
      <c r="S7" s="35"/>
      <c r="T7" s="36"/>
      <c r="U7" s="12"/>
      <c r="W7" s="31"/>
      <c r="X7" s="14"/>
      <c r="Y7" s="14"/>
      <c r="Z7" s="16">
        <f t="shared" si="2"/>
        <v>18</v>
      </c>
      <c r="AA7" s="16">
        <f t="shared" si="3"/>
        <v>90</v>
      </c>
      <c r="AB7">
        <v>6</v>
      </c>
      <c r="AC7" s="13">
        <v>13</v>
      </c>
      <c r="AD7" s="13">
        <v>7</v>
      </c>
      <c r="AF7" s="13"/>
      <c r="AH7" s="12"/>
      <c r="AI7" s="12"/>
      <c r="AJ7" s="12"/>
      <c r="AK7" s="12"/>
      <c r="AL7" s="18">
        <f t="shared" si="4"/>
        <v>26</v>
      </c>
      <c r="AM7" s="18">
        <f t="shared" si="5"/>
        <v>96.296296296296291</v>
      </c>
      <c r="AN7" s="14">
        <v>4</v>
      </c>
      <c r="AO7" s="13">
        <v>4</v>
      </c>
      <c r="AP7" s="14">
        <v>6</v>
      </c>
      <c r="AQ7" s="12"/>
      <c r="AR7" s="14"/>
      <c r="AS7" s="13"/>
      <c r="AT7" s="31"/>
      <c r="AU7" s="19">
        <f t="shared" si="6"/>
        <v>14</v>
      </c>
      <c r="AV7" s="19">
        <f t="shared" si="7"/>
        <v>87.5</v>
      </c>
      <c r="AW7" s="14">
        <v>2</v>
      </c>
      <c r="AX7" s="20">
        <v>7</v>
      </c>
      <c r="AY7" s="14">
        <v>16</v>
      </c>
      <c r="AZ7" s="12"/>
      <c r="BA7" s="12"/>
      <c r="BB7" s="14"/>
      <c r="BC7" s="14"/>
      <c r="BD7" s="21">
        <f t="shared" si="8"/>
        <v>25</v>
      </c>
      <c r="BE7" s="22">
        <f t="shared" si="9"/>
        <v>89.285714285714292</v>
      </c>
      <c r="BF7" s="12">
        <v>7</v>
      </c>
      <c r="BG7" s="12">
        <v>8</v>
      </c>
      <c r="BH7" s="12">
        <v>7</v>
      </c>
      <c r="BI7" s="12"/>
      <c r="BJ7" s="12"/>
      <c r="BK7" s="8">
        <f t="shared" si="10"/>
        <v>22</v>
      </c>
      <c r="BL7" s="8">
        <f t="shared" si="11"/>
        <v>88</v>
      </c>
      <c r="BM7" s="12">
        <v>1</v>
      </c>
      <c r="BN7" s="12">
        <v>4</v>
      </c>
      <c r="BO7" s="37">
        <v>3</v>
      </c>
      <c r="BP7" s="12"/>
      <c r="BQ7" s="12"/>
      <c r="BR7" s="11">
        <f t="shared" si="12"/>
        <v>8</v>
      </c>
      <c r="BS7" s="11">
        <f t="shared" si="13"/>
        <v>88.888888888888886</v>
      </c>
      <c r="BT7" s="12">
        <v>0</v>
      </c>
      <c r="BU7" s="12">
        <v>0</v>
      </c>
      <c r="BV7" s="12"/>
      <c r="BW7" s="12"/>
      <c r="BX7" s="12"/>
      <c r="BY7" s="12"/>
      <c r="BZ7" s="12"/>
      <c r="CA7" s="12"/>
      <c r="CB7" s="12">
        <f t="shared" si="14"/>
        <v>0</v>
      </c>
      <c r="CC7" s="12" t="e">
        <f t="shared" si="15"/>
        <v>#DIV/0!</v>
      </c>
    </row>
    <row r="8" spans="1:81" ht="18">
      <c r="A8" s="33">
        <v>4</v>
      </c>
      <c r="B8" s="39" t="s">
        <v>23</v>
      </c>
      <c r="C8">
        <v>5</v>
      </c>
      <c r="D8">
        <v>8</v>
      </c>
      <c r="E8" s="13">
        <v>9</v>
      </c>
      <c r="G8" s="13"/>
      <c r="H8" s="13"/>
      <c r="I8" s="13"/>
      <c r="J8" s="13"/>
      <c r="K8" s="13"/>
      <c r="L8" s="31"/>
      <c r="M8" s="15">
        <f t="shared" si="0"/>
        <v>22</v>
      </c>
      <c r="N8" s="15">
        <f t="shared" si="1"/>
        <v>100</v>
      </c>
      <c r="O8" s="31">
        <v>5</v>
      </c>
      <c r="P8">
        <v>5</v>
      </c>
      <c r="Q8" s="13">
        <v>7</v>
      </c>
      <c r="S8" s="35"/>
      <c r="T8" s="36"/>
      <c r="U8" s="12"/>
      <c r="W8" s="31"/>
      <c r="X8" s="14"/>
      <c r="Y8" s="14"/>
      <c r="Z8" s="16">
        <f t="shared" si="2"/>
        <v>17</v>
      </c>
      <c r="AA8" s="16">
        <f t="shared" si="3"/>
        <v>85</v>
      </c>
      <c r="AB8">
        <v>6</v>
      </c>
      <c r="AC8" s="13">
        <v>12</v>
      </c>
      <c r="AD8" s="13">
        <v>8</v>
      </c>
      <c r="AF8" s="13"/>
      <c r="AH8" s="12"/>
      <c r="AI8" s="12"/>
      <c r="AJ8" s="12"/>
      <c r="AK8" s="12"/>
      <c r="AL8" s="18">
        <f t="shared" si="4"/>
        <v>26</v>
      </c>
      <c r="AM8" s="18">
        <f t="shared" si="5"/>
        <v>96.296296296296291</v>
      </c>
      <c r="AN8" s="14">
        <v>5</v>
      </c>
      <c r="AO8" s="13">
        <v>4</v>
      </c>
      <c r="AP8" s="14">
        <v>7</v>
      </c>
      <c r="AQ8" s="12"/>
      <c r="AR8" s="14"/>
      <c r="AS8" s="13"/>
      <c r="AT8" s="31"/>
      <c r="AU8" s="19">
        <f t="shared" si="6"/>
        <v>16</v>
      </c>
      <c r="AV8" s="19">
        <f t="shared" si="7"/>
        <v>100</v>
      </c>
      <c r="AW8" s="14">
        <v>3</v>
      </c>
      <c r="AX8" s="20">
        <v>7</v>
      </c>
      <c r="AY8" s="14">
        <v>17</v>
      </c>
      <c r="AZ8" s="12"/>
      <c r="BA8" s="12"/>
      <c r="BB8" s="14"/>
      <c r="BC8" s="14"/>
      <c r="BD8" s="21">
        <f t="shared" si="8"/>
        <v>27</v>
      </c>
      <c r="BE8" s="22">
        <f t="shared" si="9"/>
        <v>96.428571428571431</v>
      </c>
      <c r="BF8" s="12">
        <v>6</v>
      </c>
      <c r="BG8" s="12">
        <v>8</v>
      </c>
      <c r="BH8" s="12">
        <v>8</v>
      </c>
      <c r="BI8" s="12"/>
      <c r="BJ8" s="12"/>
      <c r="BK8" s="8">
        <f t="shared" si="10"/>
        <v>22</v>
      </c>
      <c r="BL8" s="8">
        <f t="shared" si="11"/>
        <v>88</v>
      </c>
      <c r="BM8" s="12">
        <v>2</v>
      </c>
      <c r="BN8" s="12">
        <v>3</v>
      </c>
      <c r="BO8" s="37">
        <v>3</v>
      </c>
      <c r="BP8" s="12"/>
      <c r="BQ8" s="12"/>
      <c r="BR8" s="11">
        <f t="shared" si="12"/>
        <v>8</v>
      </c>
      <c r="BS8" s="11">
        <f t="shared" si="13"/>
        <v>88.888888888888886</v>
      </c>
      <c r="BT8" s="12">
        <v>0</v>
      </c>
      <c r="BU8" s="12">
        <v>0</v>
      </c>
      <c r="BV8" s="12"/>
      <c r="BW8" s="12"/>
      <c r="BX8" s="12"/>
      <c r="BY8" s="12"/>
      <c r="BZ8" s="12"/>
      <c r="CA8" s="12"/>
      <c r="CB8" s="12">
        <f t="shared" si="14"/>
        <v>0</v>
      </c>
      <c r="CC8" s="12" t="e">
        <f t="shared" si="15"/>
        <v>#DIV/0!</v>
      </c>
    </row>
    <row r="9" spans="1:81" ht="18">
      <c r="A9" s="25">
        <v>5</v>
      </c>
      <c r="B9" s="39" t="s">
        <v>24</v>
      </c>
      <c r="C9">
        <v>5</v>
      </c>
      <c r="D9">
        <v>8</v>
      </c>
      <c r="E9" s="13">
        <v>9</v>
      </c>
      <c r="G9" s="13"/>
      <c r="H9" s="13"/>
      <c r="I9" s="13"/>
      <c r="J9" s="13"/>
      <c r="K9" s="13"/>
      <c r="L9" s="31"/>
      <c r="M9" s="15">
        <f t="shared" si="0"/>
        <v>22</v>
      </c>
      <c r="N9" s="15">
        <f t="shared" si="1"/>
        <v>100</v>
      </c>
      <c r="O9" s="31">
        <v>6</v>
      </c>
      <c r="P9">
        <v>6</v>
      </c>
      <c r="Q9" s="13">
        <v>3</v>
      </c>
      <c r="S9" s="35"/>
      <c r="T9" s="36"/>
      <c r="U9" s="12"/>
      <c r="W9" s="31"/>
      <c r="X9" s="14"/>
      <c r="Y9" s="14"/>
      <c r="Z9" s="16">
        <f t="shared" si="2"/>
        <v>15</v>
      </c>
      <c r="AA9" s="16">
        <f t="shared" si="3"/>
        <v>75</v>
      </c>
      <c r="AB9">
        <v>6</v>
      </c>
      <c r="AC9" s="13">
        <v>13</v>
      </c>
      <c r="AD9" s="13">
        <v>5</v>
      </c>
      <c r="AF9" s="13"/>
      <c r="AH9" s="12"/>
      <c r="AI9" s="12"/>
      <c r="AJ9" s="12"/>
      <c r="AK9" s="12"/>
      <c r="AL9" s="18">
        <f t="shared" si="4"/>
        <v>24</v>
      </c>
      <c r="AM9" s="18">
        <f t="shared" si="5"/>
        <v>88.888888888888886</v>
      </c>
      <c r="AN9" s="14">
        <v>5</v>
      </c>
      <c r="AO9" s="13">
        <v>4</v>
      </c>
      <c r="AP9" s="14">
        <v>7</v>
      </c>
      <c r="AQ9" s="12"/>
      <c r="AR9" s="14"/>
      <c r="AS9" s="13"/>
      <c r="AT9" s="31"/>
      <c r="AU9" s="19">
        <f t="shared" si="6"/>
        <v>16</v>
      </c>
      <c r="AV9" s="19">
        <f t="shared" si="7"/>
        <v>100</v>
      </c>
      <c r="AW9" s="14">
        <v>4</v>
      </c>
      <c r="AX9" s="20">
        <v>7</v>
      </c>
      <c r="AY9" s="14">
        <v>16</v>
      </c>
      <c r="AZ9" s="12"/>
      <c r="BA9" s="12"/>
      <c r="BB9" s="14"/>
      <c r="BC9" s="14"/>
      <c r="BD9" s="21">
        <f t="shared" si="8"/>
        <v>27</v>
      </c>
      <c r="BE9" s="22">
        <f t="shared" si="9"/>
        <v>96.428571428571431</v>
      </c>
      <c r="BF9" s="12">
        <v>9</v>
      </c>
      <c r="BG9" s="12">
        <v>8</v>
      </c>
      <c r="BH9" s="12">
        <v>6</v>
      </c>
      <c r="BI9" s="12"/>
      <c r="BJ9" s="12"/>
      <c r="BK9" s="8">
        <f t="shared" si="10"/>
        <v>23</v>
      </c>
      <c r="BL9" s="8">
        <f t="shared" si="11"/>
        <v>92</v>
      </c>
      <c r="BM9" s="12">
        <v>2</v>
      </c>
      <c r="BN9" s="12">
        <v>4</v>
      </c>
      <c r="BO9" s="37">
        <v>3</v>
      </c>
      <c r="BP9" s="12"/>
      <c r="BQ9" s="12"/>
      <c r="BR9" s="11">
        <f t="shared" si="12"/>
        <v>9</v>
      </c>
      <c r="BS9" s="11">
        <f t="shared" si="13"/>
        <v>100</v>
      </c>
      <c r="BT9" s="12">
        <v>0</v>
      </c>
      <c r="BU9" s="12">
        <v>0</v>
      </c>
      <c r="BV9" s="12"/>
      <c r="BW9" s="12"/>
      <c r="BX9" s="12"/>
      <c r="BY9" s="12"/>
      <c r="BZ9" s="12"/>
      <c r="CA9" s="12"/>
      <c r="CB9" s="12">
        <f t="shared" si="14"/>
        <v>0</v>
      </c>
      <c r="CC9" s="12" t="e">
        <f t="shared" si="15"/>
        <v>#DIV/0!</v>
      </c>
    </row>
    <row r="10" spans="1:81" ht="18">
      <c r="A10" s="33">
        <v>6</v>
      </c>
      <c r="B10" s="39" t="s">
        <v>25</v>
      </c>
      <c r="C10">
        <v>5</v>
      </c>
      <c r="D10">
        <v>7</v>
      </c>
      <c r="E10" s="13">
        <v>9</v>
      </c>
      <c r="G10" s="13"/>
      <c r="H10" s="13"/>
      <c r="I10" s="13"/>
      <c r="J10" s="13"/>
      <c r="K10" s="13"/>
      <c r="L10" s="31"/>
      <c r="M10" s="15">
        <f t="shared" si="0"/>
        <v>21</v>
      </c>
      <c r="N10" s="15">
        <f t="shared" si="1"/>
        <v>95.454545454545453</v>
      </c>
      <c r="O10" s="31">
        <v>7</v>
      </c>
      <c r="P10">
        <v>6</v>
      </c>
      <c r="Q10" s="13">
        <v>5</v>
      </c>
      <c r="S10" s="35"/>
      <c r="T10" s="36"/>
      <c r="U10" s="12"/>
      <c r="W10" s="31"/>
      <c r="X10" s="14"/>
      <c r="Y10" s="14"/>
      <c r="Z10" s="16">
        <f t="shared" si="2"/>
        <v>18</v>
      </c>
      <c r="AA10" s="16">
        <f t="shared" si="3"/>
        <v>90</v>
      </c>
      <c r="AB10">
        <v>6</v>
      </c>
      <c r="AC10" s="13">
        <v>13</v>
      </c>
      <c r="AD10" s="13">
        <v>7</v>
      </c>
      <c r="AF10" s="13"/>
      <c r="AH10" s="12"/>
      <c r="AI10" s="12"/>
      <c r="AJ10" s="12"/>
      <c r="AK10" s="12"/>
      <c r="AL10" s="18">
        <f t="shared" si="4"/>
        <v>26</v>
      </c>
      <c r="AM10" s="18">
        <f t="shared" si="5"/>
        <v>96.296296296296291</v>
      </c>
      <c r="AN10" s="14">
        <v>5</v>
      </c>
      <c r="AO10" s="13">
        <v>4</v>
      </c>
      <c r="AP10" s="14">
        <v>6</v>
      </c>
      <c r="AQ10" s="12"/>
      <c r="AR10" s="14"/>
      <c r="AS10" s="13"/>
      <c r="AT10" s="31"/>
      <c r="AU10" s="19">
        <f t="shared" si="6"/>
        <v>15</v>
      </c>
      <c r="AV10" s="19">
        <f t="shared" si="7"/>
        <v>93.75</v>
      </c>
      <c r="AW10" s="14">
        <v>3</v>
      </c>
      <c r="AX10" s="20">
        <v>5</v>
      </c>
      <c r="AY10" s="14">
        <v>17</v>
      </c>
      <c r="AZ10" s="12"/>
      <c r="BA10" s="12"/>
      <c r="BB10" s="14"/>
      <c r="BC10" s="14"/>
      <c r="BD10" s="21">
        <f t="shared" si="8"/>
        <v>25</v>
      </c>
      <c r="BE10" s="22">
        <f t="shared" si="9"/>
        <v>89.285714285714292</v>
      </c>
      <c r="BF10" s="12">
        <v>8</v>
      </c>
      <c r="BG10" s="12">
        <v>7</v>
      </c>
      <c r="BH10" s="12">
        <v>7</v>
      </c>
      <c r="BI10" s="12"/>
      <c r="BJ10" s="12"/>
      <c r="BK10" s="8">
        <f t="shared" si="10"/>
        <v>22</v>
      </c>
      <c r="BL10" s="8">
        <f t="shared" si="11"/>
        <v>88</v>
      </c>
      <c r="BM10" s="12">
        <v>2</v>
      </c>
      <c r="BN10" s="12">
        <v>4</v>
      </c>
      <c r="BO10" s="37">
        <v>3</v>
      </c>
      <c r="BP10" s="12"/>
      <c r="BQ10" s="12"/>
      <c r="BR10" s="11">
        <f t="shared" si="12"/>
        <v>9</v>
      </c>
      <c r="BS10" s="11">
        <f t="shared" si="13"/>
        <v>100</v>
      </c>
      <c r="BT10" s="12">
        <v>0</v>
      </c>
      <c r="BU10" s="12">
        <v>0</v>
      </c>
      <c r="BV10" s="12"/>
      <c r="BW10" s="12"/>
      <c r="BX10" s="12"/>
      <c r="BY10" s="12"/>
      <c r="BZ10" s="12"/>
      <c r="CA10" s="12"/>
      <c r="CB10" s="12">
        <f t="shared" si="14"/>
        <v>0</v>
      </c>
      <c r="CC10" s="12" t="e">
        <f t="shared" si="15"/>
        <v>#DIV/0!</v>
      </c>
    </row>
    <row r="11" spans="1:81" ht="18">
      <c r="A11" s="25">
        <v>7</v>
      </c>
      <c r="B11" s="39" t="s">
        <v>26</v>
      </c>
      <c r="C11">
        <v>5</v>
      </c>
      <c r="D11">
        <v>8</v>
      </c>
      <c r="E11" s="13">
        <v>9</v>
      </c>
      <c r="G11" s="13"/>
      <c r="H11" s="13"/>
      <c r="I11" s="13"/>
      <c r="J11" s="13"/>
      <c r="K11" s="13"/>
      <c r="L11" s="31"/>
      <c r="M11" s="15">
        <f t="shared" si="0"/>
        <v>22</v>
      </c>
      <c r="N11" s="15">
        <f t="shared" si="1"/>
        <v>100</v>
      </c>
      <c r="O11" s="31">
        <v>7</v>
      </c>
      <c r="P11">
        <v>6</v>
      </c>
      <c r="Q11" s="13">
        <v>6</v>
      </c>
      <c r="S11" s="35"/>
      <c r="T11" s="36"/>
      <c r="U11" s="12"/>
      <c r="W11" s="31"/>
      <c r="X11" s="14"/>
      <c r="Y11" s="14"/>
      <c r="Z11" s="16">
        <f t="shared" si="2"/>
        <v>19</v>
      </c>
      <c r="AA11" s="16">
        <f t="shared" si="3"/>
        <v>95</v>
      </c>
      <c r="AB11">
        <v>6</v>
      </c>
      <c r="AC11" s="13">
        <v>12</v>
      </c>
      <c r="AD11" s="13">
        <v>7</v>
      </c>
      <c r="AF11" s="13"/>
      <c r="AH11" s="12"/>
      <c r="AI11" s="12"/>
      <c r="AJ11" s="12"/>
      <c r="AK11" s="12"/>
      <c r="AL11" s="18">
        <f t="shared" si="4"/>
        <v>25</v>
      </c>
      <c r="AM11" s="18">
        <f t="shared" si="5"/>
        <v>92.592592592592595</v>
      </c>
      <c r="AN11" s="14">
        <v>5</v>
      </c>
      <c r="AO11" s="13">
        <v>4</v>
      </c>
      <c r="AP11" s="14">
        <v>5</v>
      </c>
      <c r="AQ11" s="12"/>
      <c r="AR11" s="14"/>
      <c r="AS11" s="13"/>
      <c r="AT11" s="31"/>
      <c r="AU11" s="19">
        <f t="shared" si="6"/>
        <v>14</v>
      </c>
      <c r="AV11" s="19">
        <f t="shared" si="7"/>
        <v>87.5</v>
      </c>
      <c r="AW11" s="14">
        <v>4</v>
      </c>
      <c r="AX11" s="20">
        <v>7</v>
      </c>
      <c r="AY11" s="14">
        <v>16</v>
      </c>
      <c r="AZ11" s="12"/>
      <c r="BA11" s="12"/>
      <c r="BB11" s="14"/>
      <c r="BC11" s="14"/>
      <c r="BD11" s="21">
        <f t="shared" si="8"/>
        <v>27</v>
      </c>
      <c r="BE11" s="22">
        <f t="shared" si="9"/>
        <v>96.428571428571431</v>
      </c>
      <c r="BF11" s="12">
        <v>8</v>
      </c>
      <c r="BG11" s="12">
        <v>8</v>
      </c>
      <c r="BH11" s="12">
        <v>7</v>
      </c>
      <c r="BI11" s="12"/>
      <c r="BJ11" s="12"/>
      <c r="BK11" s="8">
        <f t="shared" si="10"/>
        <v>23</v>
      </c>
      <c r="BL11" s="8">
        <f t="shared" si="11"/>
        <v>92</v>
      </c>
      <c r="BM11" s="12">
        <v>2</v>
      </c>
      <c r="BN11" s="12">
        <v>4</v>
      </c>
      <c r="BO11" s="37">
        <v>3</v>
      </c>
      <c r="BP11" s="12"/>
      <c r="BQ11" s="12"/>
      <c r="BR11" s="11">
        <f t="shared" si="12"/>
        <v>9</v>
      </c>
      <c r="BS11" s="11">
        <f t="shared" si="13"/>
        <v>100</v>
      </c>
      <c r="BT11" s="12">
        <v>0</v>
      </c>
      <c r="BU11" s="12">
        <v>0</v>
      </c>
      <c r="BV11" s="12"/>
      <c r="BW11" s="12"/>
      <c r="BX11" s="12"/>
      <c r="BY11" s="12"/>
      <c r="BZ11" s="12"/>
      <c r="CA11" s="12"/>
      <c r="CB11" s="12">
        <f t="shared" si="14"/>
        <v>0</v>
      </c>
      <c r="CC11" s="12" t="e">
        <f t="shared" si="15"/>
        <v>#DIV/0!</v>
      </c>
    </row>
    <row r="12" spans="1:81" ht="18">
      <c r="A12" s="33">
        <v>8</v>
      </c>
      <c r="B12" s="39" t="s">
        <v>27</v>
      </c>
      <c r="C12">
        <v>5</v>
      </c>
      <c r="D12">
        <v>7</v>
      </c>
      <c r="E12" s="13">
        <v>8</v>
      </c>
      <c r="G12" s="13"/>
      <c r="H12" s="13"/>
      <c r="I12" s="13"/>
      <c r="J12" s="13"/>
      <c r="K12" s="13"/>
      <c r="L12" s="31"/>
      <c r="M12" s="15">
        <f t="shared" si="0"/>
        <v>20</v>
      </c>
      <c r="N12" s="15">
        <f t="shared" si="1"/>
        <v>90.909090909090907</v>
      </c>
      <c r="O12" s="31">
        <v>4</v>
      </c>
      <c r="P12">
        <v>4</v>
      </c>
      <c r="Q12" s="13">
        <v>7</v>
      </c>
      <c r="S12" s="35"/>
      <c r="T12" s="36"/>
      <c r="U12" s="12"/>
      <c r="W12" s="31"/>
      <c r="X12" s="14"/>
      <c r="Y12" s="14"/>
      <c r="Z12" s="16">
        <f t="shared" si="2"/>
        <v>15</v>
      </c>
      <c r="AA12" s="16">
        <f t="shared" si="3"/>
        <v>75</v>
      </c>
      <c r="AB12">
        <v>6</v>
      </c>
      <c r="AC12" s="13">
        <v>10</v>
      </c>
      <c r="AD12" s="13">
        <v>6</v>
      </c>
      <c r="AF12" s="13"/>
      <c r="AH12" s="12"/>
      <c r="AI12" s="12"/>
      <c r="AJ12" s="12"/>
      <c r="AK12" s="12"/>
      <c r="AL12" s="18">
        <f t="shared" si="4"/>
        <v>22</v>
      </c>
      <c r="AM12" s="18">
        <f t="shared" si="5"/>
        <v>81.481481481481481</v>
      </c>
      <c r="AN12" s="14">
        <v>5</v>
      </c>
      <c r="AO12" s="13">
        <v>4</v>
      </c>
      <c r="AP12" s="14">
        <v>6</v>
      </c>
      <c r="AQ12" s="12"/>
      <c r="AR12" s="14"/>
      <c r="AS12" s="13"/>
      <c r="AT12" s="31"/>
      <c r="AU12" s="19">
        <f t="shared" si="6"/>
        <v>15</v>
      </c>
      <c r="AV12" s="19">
        <f t="shared" si="7"/>
        <v>93.75</v>
      </c>
      <c r="AW12" s="14">
        <v>4</v>
      </c>
      <c r="AX12" s="20">
        <v>7</v>
      </c>
      <c r="AY12" s="14">
        <v>17</v>
      </c>
      <c r="AZ12" s="12"/>
      <c r="BA12" s="12"/>
      <c r="BB12" s="14"/>
      <c r="BC12" s="14"/>
      <c r="BD12" s="21">
        <f t="shared" si="8"/>
        <v>28</v>
      </c>
      <c r="BE12" s="22">
        <f t="shared" si="9"/>
        <v>100</v>
      </c>
      <c r="BF12" s="12">
        <v>8</v>
      </c>
      <c r="BG12" s="12">
        <v>6</v>
      </c>
      <c r="BH12" s="12">
        <v>7</v>
      </c>
      <c r="BI12" s="12"/>
      <c r="BJ12" s="12"/>
      <c r="BK12" s="8">
        <f t="shared" si="10"/>
        <v>21</v>
      </c>
      <c r="BL12" s="8">
        <f t="shared" si="11"/>
        <v>84</v>
      </c>
      <c r="BM12" s="12">
        <v>2</v>
      </c>
      <c r="BN12" s="12">
        <v>4</v>
      </c>
      <c r="BO12" s="37">
        <v>3</v>
      </c>
      <c r="BP12" s="12"/>
      <c r="BQ12" s="12"/>
      <c r="BR12" s="11">
        <f t="shared" si="12"/>
        <v>9</v>
      </c>
      <c r="BS12" s="11">
        <f t="shared" si="13"/>
        <v>100</v>
      </c>
      <c r="BT12" s="12">
        <v>0</v>
      </c>
      <c r="BU12" s="12">
        <v>0</v>
      </c>
      <c r="BV12" s="12"/>
      <c r="BW12" s="12"/>
      <c r="BX12" s="12"/>
      <c r="BY12" s="12"/>
      <c r="BZ12" s="12"/>
      <c r="CA12" s="12"/>
      <c r="CB12" s="12">
        <f t="shared" si="14"/>
        <v>0</v>
      </c>
      <c r="CC12" s="12" t="e">
        <f t="shared" si="15"/>
        <v>#DIV/0!</v>
      </c>
    </row>
    <row r="13" spans="1:81" ht="18">
      <c r="A13" s="25">
        <v>9</v>
      </c>
      <c r="B13" s="34" t="s">
        <v>28</v>
      </c>
      <c r="C13">
        <v>5</v>
      </c>
      <c r="D13">
        <v>6</v>
      </c>
      <c r="E13" s="13">
        <v>9</v>
      </c>
      <c r="G13" s="13"/>
      <c r="H13" s="13"/>
      <c r="I13" s="13"/>
      <c r="J13" s="13"/>
      <c r="K13" s="13"/>
      <c r="L13" s="31"/>
      <c r="M13" s="15">
        <f t="shared" si="0"/>
        <v>20</v>
      </c>
      <c r="N13" s="15">
        <f t="shared" si="1"/>
        <v>90.909090909090907</v>
      </c>
      <c r="O13" s="31">
        <v>7</v>
      </c>
      <c r="P13">
        <v>5</v>
      </c>
      <c r="Q13" s="13">
        <v>7</v>
      </c>
      <c r="S13" s="35"/>
      <c r="T13" s="36"/>
      <c r="U13" s="12"/>
      <c r="W13" s="31"/>
      <c r="X13" s="14"/>
      <c r="Y13" s="14"/>
      <c r="Z13" s="16">
        <f t="shared" si="2"/>
        <v>19</v>
      </c>
      <c r="AA13" s="16">
        <f t="shared" si="3"/>
        <v>95</v>
      </c>
      <c r="AB13">
        <v>6</v>
      </c>
      <c r="AC13" s="13">
        <v>11</v>
      </c>
      <c r="AD13" s="13">
        <v>8</v>
      </c>
      <c r="AF13" s="13"/>
      <c r="AH13" s="12"/>
      <c r="AI13" s="12"/>
      <c r="AJ13" s="12"/>
      <c r="AK13" s="12"/>
      <c r="AL13" s="18">
        <f t="shared" si="4"/>
        <v>25</v>
      </c>
      <c r="AM13" s="18">
        <f t="shared" si="5"/>
        <v>92.592592592592595</v>
      </c>
      <c r="AN13" s="14">
        <v>5</v>
      </c>
      <c r="AO13" s="13">
        <v>3</v>
      </c>
      <c r="AP13" s="14">
        <v>7</v>
      </c>
      <c r="AQ13" s="12"/>
      <c r="AR13" s="14"/>
      <c r="AS13" s="13"/>
      <c r="AT13" s="31"/>
      <c r="AU13" s="19">
        <f t="shared" si="6"/>
        <v>15</v>
      </c>
      <c r="AV13" s="19">
        <f t="shared" si="7"/>
        <v>93.75</v>
      </c>
      <c r="AW13" s="14">
        <v>3</v>
      </c>
      <c r="AX13" s="20">
        <v>5</v>
      </c>
      <c r="AY13" s="14">
        <v>16</v>
      </c>
      <c r="AZ13" s="12"/>
      <c r="BA13" s="12"/>
      <c r="BB13" s="14"/>
      <c r="BC13" s="14"/>
      <c r="BD13" s="21">
        <f t="shared" si="8"/>
        <v>24</v>
      </c>
      <c r="BE13" s="22">
        <f t="shared" si="9"/>
        <v>85.714285714285708</v>
      </c>
      <c r="BF13" s="12">
        <v>7</v>
      </c>
      <c r="BG13" s="12">
        <v>8</v>
      </c>
      <c r="BH13" s="12">
        <v>7</v>
      </c>
      <c r="BI13" s="12"/>
      <c r="BJ13" s="12"/>
      <c r="BK13" s="8">
        <f t="shared" si="10"/>
        <v>22</v>
      </c>
      <c r="BL13" s="8">
        <f t="shared" si="11"/>
        <v>88</v>
      </c>
      <c r="BM13" s="12">
        <v>2</v>
      </c>
      <c r="BN13" s="12">
        <v>4</v>
      </c>
      <c r="BO13" s="37">
        <v>3</v>
      </c>
      <c r="BP13" s="12"/>
      <c r="BQ13" s="12"/>
      <c r="BR13" s="11">
        <f t="shared" si="12"/>
        <v>9</v>
      </c>
      <c r="BS13" s="11">
        <f t="shared" si="13"/>
        <v>100</v>
      </c>
      <c r="BT13" s="12">
        <v>0</v>
      </c>
      <c r="BU13" s="12">
        <v>0</v>
      </c>
      <c r="BV13" s="12"/>
      <c r="BW13" s="12"/>
      <c r="BX13" s="12"/>
      <c r="BY13" s="12"/>
      <c r="BZ13" s="12"/>
      <c r="CA13" s="12"/>
      <c r="CB13" s="12">
        <f t="shared" si="14"/>
        <v>0</v>
      </c>
      <c r="CC13" s="12" t="e">
        <f t="shared" si="15"/>
        <v>#DIV/0!</v>
      </c>
    </row>
    <row r="14" spans="1:81" ht="18">
      <c r="A14" s="33">
        <v>10</v>
      </c>
      <c r="B14" s="39" t="s">
        <v>29</v>
      </c>
      <c r="C14">
        <v>5</v>
      </c>
      <c r="D14">
        <v>8</v>
      </c>
      <c r="E14" s="13">
        <v>8</v>
      </c>
      <c r="G14" s="13"/>
      <c r="H14" s="13"/>
      <c r="I14" s="13"/>
      <c r="J14" s="13"/>
      <c r="K14" s="13"/>
      <c r="L14" s="31"/>
      <c r="M14" s="15">
        <f t="shared" si="0"/>
        <v>21</v>
      </c>
      <c r="N14" s="15">
        <f t="shared" si="1"/>
        <v>95.454545454545453</v>
      </c>
      <c r="O14" s="31">
        <v>7</v>
      </c>
      <c r="P14">
        <v>6</v>
      </c>
      <c r="Q14" s="13">
        <v>6</v>
      </c>
      <c r="S14" s="35"/>
      <c r="T14" s="36"/>
      <c r="U14" s="12"/>
      <c r="W14" s="31"/>
      <c r="X14" s="14"/>
      <c r="Y14" s="14"/>
      <c r="Z14" s="16">
        <f t="shared" si="2"/>
        <v>19</v>
      </c>
      <c r="AA14" s="16">
        <f t="shared" si="3"/>
        <v>95</v>
      </c>
      <c r="AB14">
        <v>6</v>
      </c>
      <c r="AC14" s="13">
        <v>11</v>
      </c>
      <c r="AD14" s="13">
        <v>6</v>
      </c>
      <c r="AF14" s="13"/>
      <c r="AH14" s="12"/>
      <c r="AI14" s="12"/>
      <c r="AJ14" s="12"/>
      <c r="AK14" s="12"/>
      <c r="AL14" s="18">
        <f t="shared" si="4"/>
        <v>23</v>
      </c>
      <c r="AM14" s="18">
        <f t="shared" si="5"/>
        <v>85.18518518518519</v>
      </c>
      <c r="AN14" s="14">
        <v>4</v>
      </c>
      <c r="AO14" s="13">
        <v>4</v>
      </c>
      <c r="AP14" s="14">
        <v>6</v>
      </c>
      <c r="AQ14" s="12"/>
      <c r="AR14" s="14"/>
      <c r="AS14" s="13"/>
      <c r="AT14" s="31"/>
      <c r="AU14" s="19">
        <f t="shared" si="6"/>
        <v>14</v>
      </c>
      <c r="AV14" s="19">
        <f t="shared" si="7"/>
        <v>87.5</v>
      </c>
      <c r="AW14" s="14">
        <v>3</v>
      </c>
      <c r="AX14" s="20">
        <v>7</v>
      </c>
      <c r="AY14" s="14">
        <v>17</v>
      </c>
      <c r="AZ14" s="12"/>
      <c r="BA14" s="12"/>
      <c r="BB14" s="14"/>
      <c r="BC14" s="14"/>
      <c r="BD14" s="21">
        <f t="shared" si="8"/>
        <v>27</v>
      </c>
      <c r="BE14" s="22">
        <f t="shared" si="9"/>
        <v>96.428571428571431</v>
      </c>
      <c r="BF14" s="12">
        <v>8</v>
      </c>
      <c r="BG14" s="12">
        <v>8</v>
      </c>
      <c r="BH14" s="12">
        <v>7</v>
      </c>
      <c r="BI14" s="12"/>
      <c r="BJ14" s="12"/>
      <c r="BK14" s="8">
        <f t="shared" si="10"/>
        <v>23</v>
      </c>
      <c r="BL14" s="8">
        <f t="shared" si="11"/>
        <v>92</v>
      </c>
      <c r="BM14" s="12">
        <v>2</v>
      </c>
      <c r="BN14" s="12">
        <v>4</v>
      </c>
      <c r="BO14" s="37">
        <v>3</v>
      </c>
      <c r="BP14" s="12"/>
      <c r="BQ14" s="12"/>
      <c r="BR14" s="11">
        <f t="shared" si="12"/>
        <v>9</v>
      </c>
      <c r="BS14" s="11">
        <f t="shared" si="13"/>
        <v>100</v>
      </c>
      <c r="BT14" s="12">
        <v>0</v>
      </c>
      <c r="BU14" s="12">
        <v>0</v>
      </c>
      <c r="BV14" s="12"/>
      <c r="BW14" s="12"/>
      <c r="BX14" s="12"/>
      <c r="BY14" s="12"/>
      <c r="BZ14" s="12"/>
      <c r="CA14" s="12"/>
      <c r="CB14" s="12">
        <f t="shared" si="14"/>
        <v>0</v>
      </c>
      <c r="CC14" s="12" t="e">
        <f t="shared" si="15"/>
        <v>#DIV/0!</v>
      </c>
    </row>
    <row r="15" spans="1:81" ht="18">
      <c r="A15" s="25">
        <v>11</v>
      </c>
      <c r="B15" s="34" t="s">
        <v>30</v>
      </c>
      <c r="C15">
        <v>5</v>
      </c>
      <c r="D15">
        <v>8</v>
      </c>
      <c r="E15" s="13">
        <v>8</v>
      </c>
      <c r="G15" s="13"/>
      <c r="H15" s="13"/>
      <c r="I15" s="13"/>
      <c r="J15" s="13"/>
      <c r="K15" s="13"/>
      <c r="L15" s="31"/>
      <c r="M15" s="15">
        <f t="shared" si="0"/>
        <v>21</v>
      </c>
      <c r="N15" s="15">
        <f t="shared" si="1"/>
        <v>95.454545454545453</v>
      </c>
      <c r="O15" s="31">
        <v>7</v>
      </c>
      <c r="P15">
        <v>5</v>
      </c>
      <c r="Q15" s="13">
        <v>7</v>
      </c>
      <c r="S15" s="35"/>
      <c r="T15" s="36"/>
      <c r="U15" s="12"/>
      <c r="W15" s="31"/>
      <c r="X15" s="14"/>
      <c r="Y15" s="14"/>
      <c r="Z15" s="16">
        <f t="shared" si="2"/>
        <v>19</v>
      </c>
      <c r="AA15" s="16">
        <f t="shared" si="3"/>
        <v>95</v>
      </c>
      <c r="AB15">
        <v>6</v>
      </c>
      <c r="AC15" s="13">
        <v>11</v>
      </c>
      <c r="AD15" s="13">
        <v>8</v>
      </c>
      <c r="AF15" s="13"/>
      <c r="AH15" s="12"/>
      <c r="AI15" s="12"/>
      <c r="AJ15" s="12"/>
      <c r="AK15" s="12"/>
      <c r="AL15" s="18">
        <f t="shared" si="4"/>
        <v>25</v>
      </c>
      <c r="AM15" s="18">
        <f t="shared" si="5"/>
        <v>92.592592592592595</v>
      </c>
      <c r="AN15" s="14">
        <v>4</v>
      </c>
      <c r="AO15" s="13">
        <v>4</v>
      </c>
      <c r="AP15" s="14">
        <v>5</v>
      </c>
      <c r="AQ15" s="12"/>
      <c r="AR15" s="14"/>
      <c r="AS15" s="13"/>
      <c r="AT15" s="31"/>
      <c r="AU15" s="19">
        <f t="shared" si="6"/>
        <v>13</v>
      </c>
      <c r="AV15" s="19">
        <f t="shared" si="7"/>
        <v>81.25</v>
      </c>
      <c r="AW15" s="14">
        <v>4</v>
      </c>
      <c r="AX15" s="20">
        <v>7</v>
      </c>
      <c r="AY15" s="14">
        <v>17</v>
      </c>
      <c r="AZ15" s="12"/>
      <c r="BA15" s="12"/>
      <c r="BB15" s="14"/>
      <c r="BC15" s="14"/>
      <c r="BD15" s="21">
        <f t="shared" si="8"/>
        <v>28</v>
      </c>
      <c r="BE15" s="22">
        <f t="shared" si="9"/>
        <v>100</v>
      </c>
      <c r="BF15" s="12">
        <v>9</v>
      </c>
      <c r="BG15" s="12">
        <v>8</v>
      </c>
      <c r="BH15" s="12">
        <v>7</v>
      </c>
      <c r="BI15" s="12"/>
      <c r="BJ15" s="12"/>
      <c r="BK15" s="8">
        <f t="shared" si="10"/>
        <v>24</v>
      </c>
      <c r="BL15" s="8">
        <f t="shared" si="11"/>
        <v>96</v>
      </c>
      <c r="BM15" s="12">
        <v>2</v>
      </c>
      <c r="BN15" s="12">
        <v>4</v>
      </c>
      <c r="BO15" s="37">
        <v>3</v>
      </c>
      <c r="BP15" s="12"/>
      <c r="BQ15" s="12"/>
      <c r="BR15" s="11">
        <f t="shared" si="12"/>
        <v>9</v>
      </c>
      <c r="BS15" s="11">
        <f t="shared" si="13"/>
        <v>100</v>
      </c>
      <c r="BT15" s="12">
        <v>0</v>
      </c>
      <c r="BU15" s="12">
        <v>0</v>
      </c>
      <c r="BV15" s="12"/>
      <c r="BW15" s="12"/>
      <c r="BX15" s="12"/>
      <c r="BY15" s="12"/>
      <c r="BZ15" s="12"/>
      <c r="CA15" s="12"/>
      <c r="CB15" s="12">
        <f t="shared" si="14"/>
        <v>0</v>
      </c>
      <c r="CC15" s="12" t="e">
        <f t="shared" si="15"/>
        <v>#DIV/0!</v>
      </c>
    </row>
    <row r="16" spans="1:81" ht="18">
      <c r="A16" s="33">
        <v>12</v>
      </c>
      <c r="B16" s="39" t="s">
        <v>31</v>
      </c>
      <c r="C16">
        <v>3</v>
      </c>
      <c r="D16">
        <v>8</v>
      </c>
      <c r="E16" s="13">
        <v>9</v>
      </c>
      <c r="G16" s="13"/>
      <c r="H16" s="13"/>
      <c r="I16" s="13"/>
      <c r="J16" s="13"/>
      <c r="K16" s="13"/>
      <c r="L16" s="31"/>
      <c r="M16" s="15">
        <f t="shared" si="0"/>
        <v>20</v>
      </c>
      <c r="N16" s="15">
        <f t="shared" si="1"/>
        <v>90.909090909090907</v>
      </c>
      <c r="O16" s="31">
        <v>3</v>
      </c>
      <c r="P16">
        <v>6</v>
      </c>
      <c r="Q16" s="13">
        <v>5</v>
      </c>
      <c r="S16" s="35"/>
      <c r="T16" s="36"/>
      <c r="U16" s="12"/>
      <c r="W16" s="31"/>
      <c r="X16" s="14"/>
      <c r="Y16" s="14"/>
      <c r="Z16" s="16">
        <f t="shared" si="2"/>
        <v>14</v>
      </c>
      <c r="AA16" s="16">
        <f t="shared" si="3"/>
        <v>70</v>
      </c>
      <c r="AB16">
        <v>4</v>
      </c>
      <c r="AC16" s="13">
        <v>13</v>
      </c>
      <c r="AD16" s="13">
        <v>6</v>
      </c>
      <c r="AF16" s="13"/>
      <c r="AH16" s="12"/>
      <c r="AI16" s="12"/>
      <c r="AJ16" s="12"/>
      <c r="AK16" s="12"/>
      <c r="AL16" s="18">
        <f t="shared" si="4"/>
        <v>23</v>
      </c>
      <c r="AM16" s="18">
        <f t="shared" si="5"/>
        <v>85.18518518518519</v>
      </c>
      <c r="AN16" s="14">
        <v>3</v>
      </c>
      <c r="AO16" s="13">
        <v>4</v>
      </c>
      <c r="AP16" s="14">
        <v>6</v>
      </c>
      <c r="AQ16" s="12"/>
      <c r="AR16" s="14"/>
      <c r="AS16" s="13"/>
      <c r="AT16" s="31"/>
      <c r="AU16" s="19">
        <f t="shared" si="6"/>
        <v>13</v>
      </c>
      <c r="AV16" s="19">
        <f t="shared" si="7"/>
        <v>81.25</v>
      </c>
      <c r="AW16" s="14">
        <v>2</v>
      </c>
      <c r="AX16" s="20">
        <v>7</v>
      </c>
      <c r="AY16" s="14">
        <v>16</v>
      </c>
      <c r="AZ16" s="12"/>
      <c r="BA16" s="12"/>
      <c r="BB16" s="14"/>
      <c r="BC16" s="14"/>
      <c r="BD16" s="21">
        <f t="shared" si="8"/>
        <v>25</v>
      </c>
      <c r="BE16" s="22">
        <f t="shared" si="9"/>
        <v>89.285714285714292</v>
      </c>
      <c r="BF16" s="12">
        <v>8</v>
      </c>
      <c r="BG16" s="12">
        <v>8</v>
      </c>
      <c r="BH16" s="12">
        <v>7</v>
      </c>
      <c r="BI16" s="12"/>
      <c r="BJ16" s="12"/>
      <c r="BK16" s="8">
        <f t="shared" si="10"/>
        <v>23</v>
      </c>
      <c r="BL16" s="8">
        <f t="shared" si="11"/>
        <v>92</v>
      </c>
      <c r="BM16" s="12">
        <v>2</v>
      </c>
      <c r="BN16" s="12">
        <v>3</v>
      </c>
      <c r="BO16" s="37">
        <v>2</v>
      </c>
      <c r="BP16" s="12"/>
      <c r="BQ16" s="12"/>
      <c r="BR16" s="11">
        <f t="shared" si="12"/>
        <v>7</v>
      </c>
      <c r="BS16" s="11">
        <f t="shared" si="13"/>
        <v>77.777777777777786</v>
      </c>
      <c r="BT16" s="12">
        <v>0</v>
      </c>
      <c r="BU16" s="12">
        <v>0</v>
      </c>
      <c r="BV16" s="12"/>
      <c r="BW16" s="12"/>
      <c r="BX16" s="12"/>
      <c r="BY16" s="12"/>
      <c r="BZ16" s="12"/>
      <c r="CA16" s="12"/>
      <c r="CB16" s="12">
        <f t="shared" si="14"/>
        <v>0</v>
      </c>
      <c r="CC16" s="12" t="e">
        <f t="shared" si="15"/>
        <v>#DIV/0!</v>
      </c>
    </row>
    <row r="17" spans="1:81" ht="18">
      <c r="A17" s="25">
        <v>13</v>
      </c>
      <c r="B17" s="40" t="s">
        <v>32</v>
      </c>
      <c r="C17">
        <v>5</v>
      </c>
      <c r="D17">
        <v>8</v>
      </c>
      <c r="E17" s="13">
        <v>8</v>
      </c>
      <c r="G17" s="13"/>
      <c r="H17" s="13"/>
      <c r="I17" s="13"/>
      <c r="J17" s="13"/>
      <c r="K17" s="13"/>
      <c r="L17" s="31"/>
      <c r="M17" s="15">
        <f t="shared" si="0"/>
        <v>21</v>
      </c>
      <c r="N17" s="15">
        <f t="shared" si="1"/>
        <v>95.454545454545453</v>
      </c>
      <c r="O17" s="31">
        <v>7</v>
      </c>
      <c r="P17">
        <v>6</v>
      </c>
      <c r="Q17" s="13">
        <v>7</v>
      </c>
      <c r="S17" s="35"/>
      <c r="T17" s="36"/>
      <c r="U17" s="12"/>
      <c r="W17" s="31"/>
      <c r="X17" s="14"/>
      <c r="Y17" s="14"/>
      <c r="Z17" s="16">
        <f t="shared" si="2"/>
        <v>20</v>
      </c>
      <c r="AA17" s="16">
        <f t="shared" si="3"/>
        <v>100</v>
      </c>
      <c r="AB17">
        <v>6</v>
      </c>
      <c r="AC17" s="13">
        <v>13</v>
      </c>
      <c r="AD17" s="13">
        <v>7</v>
      </c>
      <c r="AF17" s="13"/>
      <c r="AH17" s="12"/>
      <c r="AI17" s="12"/>
      <c r="AJ17" s="12"/>
      <c r="AK17" s="12"/>
      <c r="AL17" s="18">
        <f t="shared" si="4"/>
        <v>26</v>
      </c>
      <c r="AM17" s="18">
        <f t="shared" si="5"/>
        <v>96.296296296296291</v>
      </c>
      <c r="AN17" s="14">
        <v>5</v>
      </c>
      <c r="AO17" s="13">
        <v>4</v>
      </c>
      <c r="AP17" s="14">
        <v>7</v>
      </c>
      <c r="AQ17" s="12"/>
      <c r="AR17" s="14"/>
      <c r="AS17" s="13"/>
      <c r="AT17" s="31"/>
      <c r="AU17" s="19">
        <f t="shared" si="6"/>
        <v>16</v>
      </c>
      <c r="AV17" s="19">
        <f t="shared" si="7"/>
        <v>100</v>
      </c>
      <c r="AW17" s="14">
        <v>2</v>
      </c>
      <c r="AX17" s="20">
        <v>7</v>
      </c>
      <c r="AY17" s="14">
        <v>16</v>
      </c>
      <c r="AZ17" s="12"/>
      <c r="BA17" s="12"/>
      <c r="BB17" s="14"/>
      <c r="BC17" s="14"/>
      <c r="BD17" s="21">
        <f t="shared" si="8"/>
        <v>25</v>
      </c>
      <c r="BE17" s="22">
        <f t="shared" si="9"/>
        <v>89.285714285714292</v>
      </c>
      <c r="BF17" s="12">
        <v>8</v>
      </c>
      <c r="BG17" s="12">
        <v>8</v>
      </c>
      <c r="BH17" s="12">
        <v>7</v>
      </c>
      <c r="BI17" s="12"/>
      <c r="BJ17" s="12"/>
      <c r="BK17" s="8">
        <f t="shared" si="10"/>
        <v>23</v>
      </c>
      <c r="BL17" s="8">
        <f t="shared" si="11"/>
        <v>92</v>
      </c>
      <c r="BM17" s="12">
        <v>2</v>
      </c>
      <c r="BN17" s="12">
        <v>4</v>
      </c>
      <c r="BO17" s="37">
        <v>3</v>
      </c>
      <c r="BP17" s="12"/>
      <c r="BQ17" s="12"/>
      <c r="BR17" s="11">
        <f t="shared" si="12"/>
        <v>9</v>
      </c>
      <c r="BS17" s="11">
        <f t="shared" si="13"/>
        <v>100</v>
      </c>
      <c r="BT17" s="12">
        <v>0</v>
      </c>
      <c r="BU17" s="12">
        <v>0</v>
      </c>
      <c r="BV17" s="12"/>
      <c r="BW17" s="12"/>
      <c r="BX17" s="12"/>
      <c r="BY17" s="12"/>
      <c r="BZ17" s="12"/>
      <c r="CA17" s="12"/>
      <c r="CB17" s="12">
        <f t="shared" si="14"/>
        <v>0</v>
      </c>
      <c r="CC17" s="12" t="e">
        <f t="shared" si="15"/>
        <v>#DIV/0!</v>
      </c>
    </row>
    <row r="18" spans="1:81" ht="18">
      <c r="A18" s="33">
        <v>14</v>
      </c>
      <c r="B18" s="39" t="s">
        <v>33</v>
      </c>
      <c r="C18">
        <v>4</v>
      </c>
      <c r="D18">
        <v>8</v>
      </c>
      <c r="E18" s="13">
        <v>9</v>
      </c>
      <c r="G18" s="13"/>
      <c r="H18" s="13"/>
      <c r="I18" s="13"/>
      <c r="J18" s="13"/>
      <c r="K18" s="13"/>
      <c r="L18" s="31"/>
      <c r="M18" s="15">
        <f t="shared" si="0"/>
        <v>21</v>
      </c>
      <c r="N18" s="15">
        <f t="shared" si="1"/>
        <v>95.454545454545453</v>
      </c>
      <c r="O18" s="31">
        <v>7</v>
      </c>
      <c r="P18">
        <v>6</v>
      </c>
      <c r="Q18" s="13">
        <v>7</v>
      </c>
      <c r="S18" s="35"/>
      <c r="T18" s="36"/>
      <c r="U18" s="12"/>
      <c r="W18" s="31"/>
      <c r="X18" s="14"/>
      <c r="Y18" s="14"/>
      <c r="Z18" s="16">
        <f t="shared" si="2"/>
        <v>20</v>
      </c>
      <c r="AA18" s="16">
        <f t="shared" si="3"/>
        <v>100</v>
      </c>
      <c r="AB18">
        <v>6</v>
      </c>
      <c r="AC18" s="13">
        <v>12</v>
      </c>
      <c r="AD18" s="13">
        <v>8</v>
      </c>
      <c r="AF18" s="13"/>
      <c r="AH18" s="12"/>
      <c r="AI18" s="12"/>
      <c r="AJ18" s="12"/>
      <c r="AK18" s="12"/>
      <c r="AL18" s="18">
        <f t="shared" si="4"/>
        <v>26</v>
      </c>
      <c r="AM18" s="18">
        <f t="shared" si="5"/>
        <v>96.296296296296291</v>
      </c>
      <c r="AN18" s="14">
        <v>4</v>
      </c>
      <c r="AO18" s="13">
        <v>4</v>
      </c>
      <c r="AP18" s="14">
        <v>5</v>
      </c>
      <c r="AQ18" s="12"/>
      <c r="AR18" s="14"/>
      <c r="AS18" s="13"/>
      <c r="AT18" s="31"/>
      <c r="AU18" s="19">
        <f t="shared" si="6"/>
        <v>13</v>
      </c>
      <c r="AV18" s="19">
        <f t="shared" si="7"/>
        <v>81.25</v>
      </c>
      <c r="AW18" s="14">
        <v>4</v>
      </c>
      <c r="AX18" s="20">
        <v>7</v>
      </c>
      <c r="AY18" s="14">
        <v>15</v>
      </c>
      <c r="AZ18" s="12"/>
      <c r="BA18" s="12"/>
      <c r="BB18" s="14"/>
      <c r="BC18" s="14"/>
      <c r="BD18" s="21">
        <f t="shared" si="8"/>
        <v>26</v>
      </c>
      <c r="BE18" s="22">
        <f t="shared" si="9"/>
        <v>92.857142857142861</v>
      </c>
      <c r="BF18" s="12">
        <v>7</v>
      </c>
      <c r="BG18" s="12">
        <v>7</v>
      </c>
      <c r="BH18" s="12">
        <v>8</v>
      </c>
      <c r="BI18" s="12"/>
      <c r="BJ18" s="12"/>
      <c r="BK18" s="8">
        <f t="shared" si="10"/>
        <v>22</v>
      </c>
      <c r="BL18" s="8">
        <f t="shared" si="11"/>
        <v>88</v>
      </c>
      <c r="BM18" s="12">
        <v>1</v>
      </c>
      <c r="BN18" s="12">
        <v>4</v>
      </c>
      <c r="BO18" s="37">
        <v>1</v>
      </c>
      <c r="BP18" s="12"/>
      <c r="BQ18" s="12"/>
      <c r="BR18" s="11">
        <f t="shared" si="12"/>
        <v>6</v>
      </c>
      <c r="BS18" s="11">
        <f t="shared" si="13"/>
        <v>66.666666666666657</v>
      </c>
      <c r="BT18" s="12">
        <v>0</v>
      </c>
      <c r="BU18" s="12">
        <v>0</v>
      </c>
      <c r="BV18" s="12"/>
      <c r="BW18" s="12"/>
      <c r="BX18" s="12"/>
      <c r="BY18" s="12"/>
      <c r="BZ18" s="12"/>
      <c r="CA18" s="12"/>
      <c r="CB18" s="12">
        <f t="shared" si="14"/>
        <v>0</v>
      </c>
      <c r="CC18" s="12" t="e">
        <f t="shared" si="15"/>
        <v>#DIV/0!</v>
      </c>
    </row>
    <row r="19" spans="1:81" ht="18">
      <c r="A19" s="25">
        <v>15</v>
      </c>
      <c r="B19" s="39" t="s">
        <v>34</v>
      </c>
      <c r="C19">
        <v>5</v>
      </c>
      <c r="D19">
        <v>8</v>
      </c>
      <c r="E19" s="13">
        <v>9</v>
      </c>
      <c r="G19" s="13"/>
      <c r="H19" s="13"/>
      <c r="I19" s="13"/>
      <c r="J19" s="13"/>
      <c r="K19" s="13"/>
      <c r="L19" s="31"/>
      <c r="M19" s="15">
        <f t="shared" si="0"/>
        <v>22</v>
      </c>
      <c r="N19" s="15">
        <f t="shared" si="1"/>
        <v>100</v>
      </c>
      <c r="O19" s="31">
        <v>7</v>
      </c>
      <c r="P19">
        <v>5</v>
      </c>
      <c r="Q19" s="13">
        <v>7</v>
      </c>
      <c r="S19" s="35"/>
      <c r="T19" s="36"/>
      <c r="U19" s="12"/>
      <c r="W19" s="31"/>
      <c r="X19" s="14"/>
      <c r="Y19" s="14"/>
      <c r="Z19" s="16">
        <f t="shared" si="2"/>
        <v>19</v>
      </c>
      <c r="AA19" s="16">
        <f t="shared" si="3"/>
        <v>95</v>
      </c>
      <c r="AB19">
        <v>6</v>
      </c>
      <c r="AC19" s="13">
        <v>12</v>
      </c>
      <c r="AD19" s="13">
        <v>8</v>
      </c>
      <c r="AF19" s="13"/>
      <c r="AH19" s="12"/>
      <c r="AI19" s="12"/>
      <c r="AJ19" s="12"/>
      <c r="AK19" s="12"/>
      <c r="AL19" s="18">
        <f t="shared" si="4"/>
        <v>26</v>
      </c>
      <c r="AM19" s="18">
        <f t="shared" si="5"/>
        <v>96.296296296296291</v>
      </c>
      <c r="AN19" s="14">
        <v>5</v>
      </c>
      <c r="AO19" s="13">
        <v>4</v>
      </c>
      <c r="AP19" s="14">
        <v>7</v>
      </c>
      <c r="AQ19" s="12"/>
      <c r="AR19" s="14"/>
      <c r="AS19" s="13"/>
      <c r="AT19" s="31"/>
      <c r="AU19" s="19">
        <f t="shared" si="6"/>
        <v>16</v>
      </c>
      <c r="AV19" s="19">
        <f t="shared" si="7"/>
        <v>100</v>
      </c>
      <c r="AW19" s="14">
        <v>4</v>
      </c>
      <c r="AX19" s="20">
        <v>7</v>
      </c>
      <c r="AY19" s="14">
        <v>17</v>
      </c>
      <c r="AZ19" s="12"/>
      <c r="BA19" s="12"/>
      <c r="BB19" s="14"/>
      <c r="BC19" s="14"/>
      <c r="BD19" s="21">
        <f t="shared" si="8"/>
        <v>28</v>
      </c>
      <c r="BE19" s="22">
        <f t="shared" si="9"/>
        <v>100</v>
      </c>
      <c r="BF19" s="12">
        <v>6</v>
      </c>
      <c r="BG19" s="12">
        <v>6</v>
      </c>
      <c r="BH19" s="12">
        <v>8</v>
      </c>
      <c r="BI19" s="12"/>
      <c r="BJ19" s="12"/>
      <c r="BK19" s="8">
        <f t="shared" si="10"/>
        <v>20</v>
      </c>
      <c r="BL19" s="8">
        <f t="shared" si="11"/>
        <v>80</v>
      </c>
      <c r="BM19" s="12">
        <v>2</v>
      </c>
      <c r="BN19" s="12">
        <v>3</v>
      </c>
      <c r="BO19" s="37">
        <v>3</v>
      </c>
      <c r="BP19" s="12"/>
      <c r="BQ19" s="12"/>
      <c r="BR19" s="11">
        <f t="shared" si="12"/>
        <v>8</v>
      </c>
      <c r="BS19" s="11">
        <f t="shared" si="13"/>
        <v>88.888888888888886</v>
      </c>
      <c r="BT19" s="12">
        <v>0</v>
      </c>
      <c r="BU19" s="12">
        <v>0</v>
      </c>
      <c r="BV19" s="12"/>
      <c r="BW19" s="12"/>
      <c r="BX19" s="12"/>
      <c r="BY19" s="12"/>
      <c r="BZ19" s="12"/>
      <c r="CA19" s="12"/>
      <c r="CB19" s="12">
        <f t="shared" si="14"/>
        <v>0</v>
      </c>
      <c r="CC19" s="12" t="e">
        <f t="shared" si="15"/>
        <v>#DIV/0!</v>
      </c>
    </row>
    <row r="20" spans="1:81" ht="18">
      <c r="A20" s="33">
        <v>16</v>
      </c>
      <c r="B20" s="39" t="s">
        <v>35</v>
      </c>
      <c r="C20">
        <v>5</v>
      </c>
      <c r="D20">
        <v>7</v>
      </c>
      <c r="E20" s="13">
        <v>9</v>
      </c>
      <c r="G20" s="13"/>
      <c r="H20" s="13"/>
      <c r="I20" s="13"/>
      <c r="J20" s="13"/>
      <c r="K20" s="13"/>
      <c r="L20" s="31"/>
      <c r="M20" s="15">
        <f t="shared" si="0"/>
        <v>21</v>
      </c>
      <c r="N20" s="15">
        <f t="shared" si="1"/>
        <v>95.454545454545453</v>
      </c>
      <c r="O20" s="31">
        <v>7</v>
      </c>
      <c r="P20">
        <v>6</v>
      </c>
      <c r="Q20" s="13">
        <v>7</v>
      </c>
      <c r="S20" s="35"/>
      <c r="T20" s="36"/>
      <c r="U20" s="12"/>
      <c r="W20" s="31"/>
      <c r="X20" s="14"/>
      <c r="Y20" s="14"/>
      <c r="Z20" s="16">
        <f t="shared" si="2"/>
        <v>20</v>
      </c>
      <c r="AA20" s="16">
        <f t="shared" si="3"/>
        <v>100</v>
      </c>
      <c r="AB20">
        <v>6</v>
      </c>
      <c r="AC20" s="13">
        <v>13</v>
      </c>
      <c r="AD20" s="13">
        <v>8</v>
      </c>
      <c r="AF20" s="13"/>
      <c r="AH20" s="12"/>
      <c r="AI20" s="12"/>
      <c r="AJ20" s="12"/>
      <c r="AK20" s="12"/>
      <c r="AL20" s="18">
        <f t="shared" si="4"/>
        <v>27</v>
      </c>
      <c r="AM20" s="18">
        <f t="shared" si="5"/>
        <v>100</v>
      </c>
      <c r="AN20" s="14">
        <v>5</v>
      </c>
      <c r="AO20" s="13">
        <v>4</v>
      </c>
      <c r="AP20" s="14">
        <v>6</v>
      </c>
      <c r="AQ20" s="12"/>
      <c r="AR20" s="14"/>
      <c r="AS20" s="13"/>
      <c r="AT20" s="31"/>
      <c r="AU20" s="19">
        <f t="shared" si="6"/>
        <v>15</v>
      </c>
      <c r="AV20" s="19">
        <f t="shared" si="7"/>
        <v>93.75</v>
      </c>
      <c r="AW20" s="14">
        <v>4</v>
      </c>
      <c r="AX20" s="20">
        <v>6</v>
      </c>
      <c r="AY20" s="14">
        <v>16</v>
      </c>
      <c r="AZ20" s="12"/>
      <c r="BA20" s="12"/>
      <c r="BB20" s="14"/>
      <c r="BC20" s="14"/>
      <c r="BD20" s="21">
        <f t="shared" si="8"/>
        <v>26</v>
      </c>
      <c r="BE20" s="22">
        <f t="shared" si="9"/>
        <v>92.857142857142861</v>
      </c>
      <c r="BF20" s="12">
        <v>9</v>
      </c>
      <c r="BG20" s="12">
        <v>8</v>
      </c>
      <c r="BH20" s="12">
        <v>8</v>
      </c>
      <c r="BI20" s="12"/>
      <c r="BJ20" s="12"/>
      <c r="BK20" s="8">
        <f t="shared" si="10"/>
        <v>25</v>
      </c>
      <c r="BL20" s="8">
        <f t="shared" si="11"/>
        <v>100</v>
      </c>
      <c r="BM20" s="12">
        <v>2</v>
      </c>
      <c r="BN20" s="12">
        <v>4</v>
      </c>
      <c r="BO20" s="37">
        <v>3</v>
      </c>
      <c r="BP20" s="12"/>
      <c r="BQ20" s="12"/>
      <c r="BR20" s="11">
        <f t="shared" si="12"/>
        <v>9</v>
      </c>
      <c r="BS20" s="11">
        <f t="shared" si="13"/>
        <v>100</v>
      </c>
      <c r="BT20" s="12">
        <v>0</v>
      </c>
      <c r="BU20" s="12">
        <v>0</v>
      </c>
      <c r="BV20" s="12"/>
      <c r="BW20" s="12"/>
      <c r="BX20" s="12"/>
      <c r="BY20" s="12"/>
      <c r="BZ20" s="12"/>
      <c r="CA20" s="12"/>
      <c r="CB20" s="12">
        <f t="shared" si="14"/>
        <v>0</v>
      </c>
      <c r="CC20" s="12" t="e">
        <f t="shared" si="15"/>
        <v>#DIV/0!</v>
      </c>
    </row>
    <row r="21" spans="1:81" ht="18">
      <c r="A21" s="25">
        <v>17</v>
      </c>
      <c r="B21" s="39" t="s">
        <v>36</v>
      </c>
      <c r="C21">
        <v>4</v>
      </c>
      <c r="D21">
        <v>7</v>
      </c>
      <c r="E21" s="13">
        <v>9</v>
      </c>
      <c r="G21" s="13"/>
      <c r="H21" s="13"/>
      <c r="I21" s="13"/>
      <c r="J21" s="13"/>
      <c r="K21" s="13"/>
      <c r="L21" s="31"/>
      <c r="M21" s="15">
        <f t="shared" si="0"/>
        <v>20</v>
      </c>
      <c r="N21" s="15">
        <f t="shared" si="1"/>
        <v>90.909090909090907</v>
      </c>
      <c r="O21" s="31">
        <v>5</v>
      </c>
      <c r="P21">
        <v>6</v>
      </c>
      <c r="Q21" s="13">
        <v>7</v>
      </c>
      <c r="S21" s="35"/>
      <c r="T21" s="36"/>
      <c r="U21" s="12"/>
      <c r="W21" s="31"/>
      <c r="X21" s="14"/>
      <c r="Y21" s="14"/>
      <c r="Z21" s="16">
        <f t="shared" si="2"/>
        <v>18</v>
      </c>
      <c r="AA21" s="16">
        <f t="shared" si="3"/>
        <v>90</v>
      </c>
      <c r="AB21">
        <v>6</v>
      </c>
      <c r="AC21" s="13">
        <v>13</v>
      </c>
      <c r="AD21" s="13">
        <v>7</v>
      </c>
      <c r="AF21" s="13"/>
      <c r="AH21" s="12"/>
      <c r="AI21" s="12"/>
      <c r="AJ21" s="12"/>
      <c r="AK21" s="12"/>
      <c r="AL21" s="18">
        <f t="shared" si="4"/>
        <v>26</v>
      </c>
      <c r="AM21" s="18">
        <f t="shared" si="5"/>
        <v>96.296296296296291</v>
      </c>
      <c r="AN21" s="14">
        <v>4</v>
      </c>
      <c r="AO21" s="13">
        <v>4</v>
      </c>
      <c r="AP21" s="14">
        <v>7</v>
      </c>
      <c r="AQ21" s="12"/>
      <c r="AR21" s="14"/>
      <c r="AS21" s="13"/>
      <c r="AT21" s="31"/>
      <c r="AU21" s="19">
        <f t="shared" si="6"/>
        <v>15</v>
      </c>
      <c r="AV21" s="19">
        <f t="shared" si="7"/>
        <v>93.75</v>
      </c>
      <c r="AW21" s="14">
        <v>4</v>
      </c>
      <c r="AX21" s="20">
        <v>7</v>
      </c>
      <c r="AY21" s="14">
        <v>15</v>
      </c>
      <c r="AZ21" s="12"/>
      <c r="BA21" s="12"/>
      <c r="BB21" s="14"/>
      <c r="BC21" s="14"/>
      <c r="BD21" s="21">
        <f t="shared" si="8"/>
        <v>26</v>
      </c>
      <c r="BE21" s="22">
        <f t="shared" si="9"/>
        <v>92.857142857142861</v>
      </c>
      <c r="BF21" s="12">
        <v>8</v>
      </c>
      <c r="BG21" s="12">
        <v>8</v>
      </c>
      <c r="BH21" s="12">
        <v>8</v>
      </c>
      <c r="BI21" s="12"/>
      <c r="BJ21" s="12"/>
      <c r="BK21" s="8">
        <f t="shared" si="10"/>
        <v>24</v>
      </c>
      <c r="BL21" s="8">
        <f t="shared" si="11"/>
        <v>96</v>
      </c>
      <c r="BM21" s="12">
        <v>2</v>
      </c>
      <c r="BN21" s="12">
        <v>3</v>
      </c>
      <c r="BO21" s="37">
        <v>3</v>
      </c>
      <c r="BP21" s="12"/>
      <c r="BQ21" s="12"/>
      <c r="BR21" s="11">
        <f t="shared" si="12"/>
        <v>8</v>
      </c>
      <c r="BS21" s="11">
        <f t="shared" si="13"/>
        <v>88.888888888888886</v>
      </c>
      <c r="BT21" s="12">
        <v>0</v>
      </c>
      <c r="BU21" s="12">
        <v>0</v>
      </c>
      <c r="BV21" s="12"/>
      <c r="BW21" s="12"/>
      <c r="BX21" s="12"/>
      <c r="BY21" s="12"/>
      <c r="BZ21" s="12"/>
      <c r="CA21" s="12"/>
      <c r="CB21" s="12">
        <f t="shared" si="14"/>
        <v>0</v>
      </c>
      <c r="CC21" s="12" t="e">
        <f t="shared" si="15"/>
        <v>#DIV/0!</v>
      </c>
    </row>
    <row r="22" spans="1:81" ht="18">
      <c r="A22" s="33">
        <v>18</v>
      </c>
      <c r="B22" s="39" t="s">
        <v>37</v>
      </c>
      <c r="C22">
        <v>3</v>
      </c>
      <c r="D22">
        <v>7</v>
      </c>
      <c r="E22" s="13">
        <v>6</v>
      </c>
      <c r="G22" s="13"/>
      <c r="H22" s="13"/>
      <c r="I22" s="13"/>
      <c r="J22" s="13"/>
      <c r="K22" s="13"/>
      <c r="L22" s="31"/>
      <c r="M22" s="15">
        <f t="shared" si="0"/>
        <v>16</v>
      </c>
      <c r="N22" s="15">
        <f t="shared" si="1"/>
        <v>72.727272727272734</v>
      </c>
      <c r="O22" s="31">
        <v>4</v>
      </c>
      <c r="P22">
        <v>5</v>
      </c>
      <c r="Q22" s="13">
        <v>5</v>
      </c>
      <c r="S22" s="35"/>
      <c r="T22" s="36"/>
      <c r="U22" s="12"/>
      <c r="W22" s="31"/>
      <c r="X22" s="14"/>
      <c r="Y22" s="14"/>
      <c r="Z22" s="16">
        <f t="shared" si="2"/>
        <v>14</v>
      </c>
      <c r="AA22" s="16">
        <f t="shared" si="3"/>
        <v>70</v>
      </c>
      <c r="AB22">
        <v>5</v>
      </c>
      <c r="AC22" s="13">
        <v>10</v>
      </c>
      <c r="AD22" s="13">
        <v>3</v>
      </c>
      <c r="AF22" s="13"/>
      <c r="AH22" s="12"/>
      <c r="AI22" s="12"/>
      <c r="AJ22" s="12"/>
      <c r="AK22" s="12"/>
      <c r="AL22" s="18">
        <f t="shared" si="4"/>
        <v>18</v>
      </c>
      <c r="AM22" s="18">
        <f t="shared" si="5"/>
        <v>66.666666666666657</v>
      </c>
      <c r="AN22" s="14">
        <v>3</v>
      </c>
      <c r="AO22" s="13">
        <v>4</v>
      </c>
      <c r="AP22" s="14">
        <v>4</v>
      </c>
      <c r="AQ22" s="12"/>
      <c r="AR22" s="14"/>
      <c r="AS22" s="13"/>
      <c r="AT22" s="31"/>
      <c r="AU22" s="19">
        <f t="shared" si="6"/>
        <v>11</v>
      </c>
      <c r="AV22" s="19">
        <f t="shared" si="7"/>
        <v>68.75</v>
      </c>
      <c r="AW22" s="14">
        <v>2</v>
      </c>
      <c r="AX22" s="20">
        <v>6</v>
      </c>
      <c r="AY22" s="14">
        <v>11</v>
      </c>
      <c r="AZ22" s="12"/>
      <c r="BA22" s="12"/>
      <c r="BB22" s="14"/>
      <c r="BC22" s="14"/>
      <c r="BD22" s="21">
        <f t="shared" si="8"/>
        <v>19</v>
      </c>
      <c r="BE22" s="22">
        <f t="shared" si="9"/>
        <v>67.857142857142861</v>
      </c>
      <c r="BF22" s="12">
        <v>7</v>
      </c>
      <c r="BG22" s="12">
        <v>7</v>
      </c>
      <c r="BH22" s="12">
        <v>4</v>
      </c>
      <c r="BI22" s="12"/>
      <c r="BJ22" s="12"/>
      <c r="BK22" s="8">
        <f t="shared" si="10"/>
        <v>18</v>
      </c>
      <c r="BL22" s="8">
        <f t="shared" si="11"/>
        <v>72</v>
      </c>
      <c r="BM22" s="12">
        <v>2</v>
      </c>
      <c r="BN22" s="12">
        <v>4</v>
      </c>
      <c r="BO22" s="37">
        <v>1</v>
      </c>
      <c r="BP22" s="12"/>
      <c r="BQ22" s="12"/>
      <c r="BR22" s="11">
        <f t="shared" si="12"/>
        <v>7</v>
      </c>
      <c r="BS22" s="11">
        <f t="shared" si="13"/>
        <v>77.777777777777786</v>
      </c>
      <c r="BT22" s="12">
        <v>0</v>
      </c>
      <c r="BU22" s="12">
        <v>0</v>
      </c>
      <c r="BV22" s="12"/>
      <c r="BW22" s="12"/>
      <c r="BX22" s="12"/>
      <c r="BY22" s="12"/>
      <c r="BZ22" s="12"/>
      <c r="CA22" s="12"/>
      <c r="CB22" s="12">
        <f t="shared" si="14"/>
        <v>0</v>
      </c>
      <c r="CC22" s="12" t="e">
        <f t="shared" si="15"/>
        <v>#DIV/0!</v>
      </c>
    </row>
    <row r="23" spans="1:81" ht="18">
      <c r="A23" s="25">
        <v>19</v>
      </c>
      <c r="B23" s="39" t="s">
        <v>38</v>
      </c>
      <c r="C23">
        <v>5</v>
      </c>
      <c r="D23">
        <v>7</v>
      </c>
      <c r="E23" s="13">
        <v>9</v>
      </c>
      <c r="G23" s="13"/>
      <c r="H23" s="13"/>
      <c r="I23" s="13"/>
      <c r="J23" s="13"/>
      <c r="K23" s="13"/>
      <c r="L23" s="31"/>
      <c r="M23" s="15">
        <f t="shared" si="0"/>
        <v>21</v>
      </c>
      <c r="N23" s="15">
        <f t="shared" si="1"/>
        <v>95.454545454545453</v>
      </c>
      <c r="O23" s="31">
        <v>6</v>
      </c>
      <c r="P23">
        <v>6</v>
      </c>
      <c r="Q23" s="13">
        <v>6</v>
      </c>
      <c r="S23" s="35"/>
      <c r="T23" s="36"/>
      <c r="U23" s="12"/>
      <c r="W23" s="31"/>
      <c r="X23" s="14"/>
      <c r="Y23" s="14"/>
      <c r="Z23" s="16">
        <f t="shared" si="2"/>
        <v>18</v>
      </c>
      <c r="AA23" s="16">
        <f t="shared" si="3"/>
        <v>90</v>
      </c>
      <c r="AB23">
        <v>6</v>
      </c>
      <c r="AC23" s="13">
        <v>12</v>
      </c>
      <c r="AD23" s="13">
        <v>8</v>
      </c>
      <c r="AF23" s="13"/>
      <c r="AH23" s="12"/>
      <c r="AI23" s="12"/>
      <c r="AJ23" s="12"/>
      <c r="AK23" s="12"/>
      <c r="AL23" s="18">
        <f t="shared" si="4"/>
        <v>26</v>
      </c>
      <c r="AM23" s="18">
        <f t="shared" si="5"/>
        <v>96.296296296296291</v>
      </c>
      <c r="AN23" s="14">
        <v>4</v>
      </c>
      <c r="AO23" s="13">
        <v>4</v>
      </c>
      <c r="AP23" s="14">
        <v>6</v>
      </c>
      <c r="AQ23" s="12"/>
      <c r="AR23" s="14"/>
      <c r="AS23" s="13"/>
      <c r="AT23" s="31"/>
      <c r="AU23" s="19">
        <f t="shared" si="6"/>
        <v>14</v>
      </c>
      <c r="AV23" s="19">
        <f t="shared" si="7"/>
        <v>87.5</v>
      </c>
      <c r="AW23" s="14">
        <v>3</v>
      </c>
      <c r="AX23" s="20">
        <v>6</v>
      </c>
      <c r="AY23" s="14">
        <v>16</v>
      </c>
      <c r="AZ23" s="12"/>
      <c r="BA23" s="12"/>
      <c r="BB23" s="14"/>
      <c r="BC23" s="14"/>
      <c r="BD23" s="21">
        <f t="shared" si="8"/>
        <v>25</v>
      </c>
      <c r="BE23" s="22">
        <f t="shared" si="9"/>
        <v>89.285714285714292</v>
      </c>
      <c r="BF23" s="12">
        <v>5</v>
      </c>
      <c r="BG23" s="12">
        <v>8</v>
      </c>
      <c r="BH23" s="12">
        <v>7</v>
      </c>
      <c r="BI23" s="12"/>
      <c r="BJ23" s="12"/>
      <c r="BK23" s="8">
        <f t="shared" si="10"/>
        <v>20</v>
      </c>
      <c r="BL23" s="8">
        <f t="shared" si="11"/>
        <v>80</v>
      </c>
      <c r="BM23" s="12">
        <v>2</v>
      </c>
      <c r="BN23" s="12">
        <v>4</v>
      </c>
      <c r="BO23" s="37">
        <v>3</v>
      </c>
      <c r="BP23" s="12"/>
      <c r="BQ23" s="12"/>
      <c r="BR23" s="11">
        <f t="shared" si="12"/>
        <v>9</v>
      </c>
      <c r="BS23" s="11">
        <f t="shared" si="13"/>
        <v>100</v>
      </c>
      <c r="BT23" s="12">
        <v>0</v>
      </c>
      <c r="BU23" s="12">
        <v>0</v>
      </c>
      <c r="BV23" s="12"/>
      <c r="BW23" s="12"/>
      <c r="BX23" s="12"/>
      <c r="BY23" s="12"/>
      <c r="BZ23" s="12"/>
      <c r="CA23" s="12"/>
      <c r="CB23" s="12">
        <f t="shared" si="14"/>
        <v>0</v>
      </c>
      <c r="CC23" s="12" t="e">
        <f t="shared" si="15"/>
        <v>#DIV/0!</v>
      </c>
    </row>
    <row r="24" spans="1:81" ht="18">
      <c r="A24" s="33">
        <v>20</v>
      </c>
      <c r="B24" s="39" t="s">
        <v>39</v>
      </c>
      <c r="C24">
        <v>5</v>
      </c>
      <c r="D24">
        <v>8</v>
      </c>
      <c r="E24" s="13">
        <v>9</v>
      </c>
      <c r="G24" s="13"/>
      <c r="H24" s="13"/>
      <c r="I24" s="13"/>
      <c r="J24" s="13"/>
      <c r="K24" s="13"/>
      <c r="L24" s="31"/>
      <c r="M24" s="15">
        <f t="shared" si="0"/>
        <v>22</v>
      </c>
      <c r="N24" s="15">
        <f t="shared" si="1"/>
        <v>100</v>
      </c>
      <c r="O24" s="31">
        <v>7</v>
      </c>
      <c r="P24">
        <v>6</v>
      </c>
      <c r="Q24" s="13">
        <v>7</v>
      </c>
      <c r="S24" s="35"/>
      <c r="T24" s="36"/>
      <c r="U24" s="12"/>
      <c r="W24" s="31"/>
      <c r="X24" s="14"/>
      <c r="Y24" s="14"/>
      <c r="Z24" s="16">
        <f t="shared" si="2"/>
        <v>20</v>
      </c>
      <c r="AA24" s="16">
        <f t="shared" si="3"/>
        <v>100</v>
      </c>
      <c r="AB24">
        <v>6</v>
      </c>
      <c r="AC24" s="13">
        <v>13</v>
      </c>
      <c r="AD24" s="13">
        <v>8</v>
      </c>
      <c r="AF24" s="13"/>
      <c r="AH24" s="12"/>
      <c r="AI24" s="12"/>
      <c r="AJ24" s="12"/>
      <c r="AK24" s="12"/>
      <c r="AL24" s="18">
        <f t="shared" si="4"/>
        <v>27</v>
      </c>
      <c r="AM24" s="18">
        <f t="shared" si="5"/>
        <v>100</v>
      </c>
      <c r="AN24" s="14">
        <v>5</v>
      </c>
      <c r="AO24" s="13">
        <v>4</v>
      </c>
      <c r="AP24" s="14">
        <v>7</v>
      </c>
      <c r="AQ24" s="12"/>
      <c r="AR24" s="14"/>
      <c r="AS24" s="13"/>
      <c r="AT24" s="31"/>
      <c r="AU24" s="19">
        <f t="shared" si="6"/>
        <v>16</v>
      </c>
      <c r="AV24" s="19">
        <f t="shared" si="7"/>
        <v>100</v>
      </c>
      <c r="AW24" s="14">
        <v>4</v>
      </c>
      <c r="AX24" s="20">
        <v>7</v>
      </c>
      <c r="AY24" s="14">
        <v>17</v>
      </c>
      <c r="AZ24" s="12"/>
      <c r="BA24" s="12"/>
      <c r="BB24" s="14"/>
      <c r="BC24" s="14"/>
      <c r="BD24" s="21">
        <f t="shared" si="8"/>
        <v>28</v>
      </c>
      <c r="BE24" s="22">
        <f t="shared" si="9"/>
        <v>100</v>
      </c>
      <c r="BF24" s="12">
        <v>9</v>
      </c>
      <c r="BG24" s="12">
        <v>8</v>
      </c>
      <c r="BH24" s="12">
        <v>8</v>
      </c>
      <c r="BI24" s="12"/>
      <c r="BJ24" s="12"/>
      <c r="BK24" s="8">
        <f t="shared" si="10"/>
        <v>25</v>
      </c>
      <c r="BL24" s="8">
        <f t="shared" si="11"/>
        <v>100</v>
      </c>
      <c r="BM24" s="12">
        <v>2</v>
      </c>
      <c r="BN24" s="12">
        <v>4</v>
      </c>
      <c r="BO24" s="37">
        <v>3</v>
      </c>
      <c r="BP24" s="12"/>
      <c r="BQ24" s="12"/>
      <c r="BR24" s="11">
        <f t="shared" si="12"/>
        <v>9</v>
      </c>
      <c r="BS24" s="11">
        <f t="shared" si="13"/>
        <v>100</v>
      </c>
      <c r="BT24" s="12">
        <v>0</v>
      </c>
      <c r="BU24" s="12">
        <v>0</v>
      </c>
      <c r="BV24" s="12"/>
      <c r="BW24" s="12"/>
      <c r="BX24" s="12"/>
      <c r="BY24" s="12"/>
      <c r="BZ24" s="12"/>
      <c r="CA24" s="12"/>
      <c r="CB24" s="12">
        <f t="shared" si="14"/>
        <v>0</v>
      </c>
      <c r="CC24" s="12" t="e">
        <f t="shared" si="15"/>
        <v>#DIV/0!</v>
      </c>
    </row>
    <row r="25" spans="1:81" ht="18">
      <c r="A25" s="25">
        <v>21</v>
      </c>
      <c r="B25" s="39" t="s">
        <v>40</v>
      </c>
      <c r="C25">
        <v>3</v>
      </c>
      <c r="D25">
        <v>8</v>
      </c>
      <c r="E25" s="13">
        <v>9</v>
      </c>
      <c r="G25" s="13"/>
      <c r="H25" s="13"/>
      <c r="I25" s="13"/>
      <c r="J25" s="13"/>
      <c r="K25" s="13"/>
      <c r="L25" s="31"/>
      <c r="M25" s="15">
        <f t="shared" si="0"/>
        <v>20</v>
      </c>
      <c r="N25" s="15">
        <f t="shared" si="1"/>
        <v>90.909090909090907</v>
      </c>
      <c r="O25" s="31">
        <v>6</v>
      </c>
      <c r="P25">
        <v>6</v>
      </c>
      <c r="Q25" s="13">
        <v>7</v>
      </c>
      <c r="S25" s="35"/>
      <c r="T25" s="36"/>
      <c r="U25" s="12"/>
      <c r="W25" s="31"/>
      <c r="X25" s="14"/>
      <c r="Y25" s="14"/>
      <c r="Z25" s="16">
        <f t="shared" si="2"/>
        <v>19</v>
      </c>
      <c r="AA25" s="16">
        <f t="shared" si="3"/>
        <v>95</v>
      </c>
      <c r="AB25">
        <v>5</v>
      </c>
      <c r="AC25" s="13">
        <v>12</v>
      </c>
      <c r="AD25" s="13">
        <v>7</v>
      </c>
      <c r="AF25" s="13"/>
      <c r="AH25" s="12"/>
      <c r="AI25" s="12"/>
      <c r="AJ25" s="12"/>
      <c r="AK25" s="12"/>
      <c r="AL25" s="18">
        <f t="shared" si="4"/>
        <v>24</v>
      </c>
      <c r="AM25" s="18">
        <f t="shared" si="5"/>
        <v>88.888888888888886</v>
      </c>
      <c r="AN25" s="14">
        <v>4</v>
      </c>
      <c r="AO25" s="13">
        <v>4</v>
      </c>
      <c r="AP25" s="14">
        <v>7</v>
      </c>
      <c r="AQ25" s="12"/>
      <c r="AR25" s="14"/>
      <c r="AS25" s="13"/>
      <c r="AT25" s="31"/>
      <c r="AU25" s="19">
        <f t="shared" si="6"/>
        <v>15</v>
      </c>
      <c r="AV25" s="19">
        <f t="shared" si="7"/>
        <v>93.75</v>
      </c>
      <c r="AW25" s="14">
        <v>2</v>
      </c>
      <c r="AX25" s="20">
        <v>7</v>
      </c>
      <c r="AY25" s="14">
        <v>16</v>
      </c>
      <c r="AZ25" s="12"/>
      <c r="BA25" s="12"/>
      <c r="BB25" s="14"/>
      <c r="BC25" s="14"/>
      <c r="BD25" s="21">
        <f t="shared" si="8"/>
        <v>25</v>
      </c>
      <c r="BE25" s="22">
        <f t="shared" si="9"/>
        <v>89.285714285714292</v>
      </c>
      <c r="BF25" s="12">
        <v>7</v>
      </c>
      <c r="BG25" s="12">
        <v>8</v>
      </c>
      <c r="BH25" s="12">
        <v>8</v>
      </c>
      <c r="BI25" s="12"/>
      <c r="BJ25" s="12"/>
      <c r="BK25" s="8">
        <f t="shared" si="10"/>
        <v>23</v>
      </c>
      <c r="BL25" s="8">
        <f t="shared" si="11"/>
        <v>92</v>
      </c>
      <c r="BM25" s="12">
        <v>2</v>
      </c>
      <c r="BN25" s="12">
        <v>4</v>
      </c>
      <c r="BO25" s="37">
        <v>3</v>
      </c>
      <c r="BP25" s="12"/>
      <c r="BQ25" s="12"/>
      <c r="BR25" s="11">
        <f t="shared" si="12"/>
        <v>9</v>
      </c>
      <c r="BS25" s="11">
        <f t="shared" si="13"/>
        <v>100</v>
      </c>
      <c r="BT25" s="12">
        <v>0</v>
      </c>
      <c r="BU25" s="12">
        <v>0</v>
      </c>
      <c r="BV25" s="12"/>
      <c r="BW25" s="12"/>
      <c r="BX25" s="12"/>
      <c r="BY25" s="12"/>
      <c r="BZ25" s="12"/>
      <c r="CA25" s="12"/>
      <c r="CB25" s="12">
        <f t="shared" si="14"/>
        <v>0</v>
      </c>
      <c r="CC25" s="12" t="e">
        <f t="shared" si="15"/>
        <v>#DIV/0!</v>
      </c>
    </row>
    <row r="26" spans="1:81" ht="18">
      <c r="A26" s="33">
        <v>22</v>
      </c>
      <c r="B26" s="39" t="s">
        <v>41</v>
      </c>
      <c r="C26">
        <v>4</v>
      </c>
      <c r="D26">
        <v>7</v>
      </c>
      <c r="E26" s="13">
        <v>7</v>
      </c>
      <c r="G26" s="13"/>
      <c r="H26" s="13"/>
      <c r="I26" s="13"/>
      <c r="J26" s="13"/>
      <c r="K26" s="13"/>
      <c r="L26" s="31"/>
      <c r="M26" s="15">
        <f t="shared" si="0"/>
        <v>18</v>
      </c>
      <c r="N26" s="15">
        <f t="shared" si="1"/>
        <v>81.818181818181827</v>
      </c>
      <c r="O26" s="31">
        <v>5</v>
      </c>
      <c r="P26">
        <v>6</v>
      </c>
      <c r="Q26" s="13">
        <v>6</v>
      </c>
      <c r="S26" s="35"/>
      <c r="T26" s="36"/>
      <c r="U26" s="12"/>
      <c r="W26" s="31"/>
      <c r="X26" s="14"/>
      <c r="Y26" s="14"/>
      <c r="Z26" s="16">
        <f t="shared" si="2"/>
        <v>17</v>
      </c>
      <c r="AA26" s="16">
        <f t="shared" si="3"/>
        <v>85</v>
      </c>
      <c r="AB26">
        <v>5</v>
      </c>
      <c r="AC26" s="13">
        <v>12</v>
      </c>
      <c r="AD26" s="13">
        <v>7</v>
      </c>
      <c r="AF26" s="13"/>
      <c r="AH26" s="12"/>
      <c r="AI26" s="12"/>
      <c r="AJ26" s="12"/>
      <c r="AK26" s="12"/>
      <c r="AL26" s="18">
        <f t="shared" si="4"/>
        <v>24</v>
      </c>
      <c r="AM26" s="18">
        <f t="shared" si="5"/>
        <v>88.888888888888886</v>
      </c>
      <c r="AN26" s="14">
        <v>3</v>
      </c>
      <c r="AO26" s="13">
        <v>4</v>
      </c>
      <c r="AP26" s="14">
        <v>7</v>
      </c>
      <c r="AQ26" s="12"/>
      <c r="AR26" s="14"/>
      <c r="AS26" s="13"/>
      <c r="AT26" s="31"/>
      <c r="AU26" s="19">
        <f t="shared" si="6"/>
        <v>14</v>
      </c>
      <c r="AV26" s="19">
        <f t="shared" si="7"/>
        <v>87.5</v>
      </c>
      <c r="AW26" s="14">
        <v>4</v>
      </c>
      <c r="AX26" s="20">
        <v>6</v>
      </c>
      <c r="AY26" s="14">
        <v>16</v>
      </c>
      <c r="AZ26" s="12"/>
      <c r="BA26" s="12"/>
      <c r="BB26" s="14"/>
      <c r="BC26" s="14"/>
      <c r="BD26" s="21">
        <f t="shared" si="8"/>
        <v>26</v>
      </c>
      <c r="BE26" s="22">
        <f t="shared" si="9"/>
        <v>92.857142857142861</v>
      </c>
      <c r="BF26" s="12">
        <v>7</v>
      </c>
      <c r="BG26" s="12">
        <v>8</v>
      </c>
      <c r="BH26" s="12">
        <v>7</v>
      </c>
      <c r="BI26" s="12"/>
      <c r="BJ26" s="12"/>
      <c r="BK26" s="8">
        <f t="shared" si="10"/>
        <v>22</v>
      </c>
      <c r="BL26" s="8">
        <f t="shared" si="11"/>
        <v>88</v>
      </c>
      <c r="BM26" s="12">
        <v>2</v>
      </c>
      <c r="BN26" s="12">
        <v>1</v>
      </c>
      <c r="BO26" s="37">
        <v>3</v>
      </c>
      <c r="BP26" s="12"/>
      <c r="BQ26" s="12"/>
      <c r="BR26" s="11">
        <f t="shared" si="12"/>
        <v>6</v>
      </c>
      <c r="BS26" s="11">
        <f t="shared" si="13"/>
        <v>66.666666666666657</v>
      </c>
      <c r="BT26" s="12">
        <v>0</v>
      </c>
      <c r="BU26" s="12">
        <v>0</v>
      </c>
      <c r="BV26" s="12"/>
      <c r="BW26" s="12"/>
      <c r="BX26" s="12"/>
      <c r="BY26" s="12"/>
      <c r="BZ26" s="12"/>
      <c r="CA26" s="12"/>
      <c r="CB26" s="12">
        <f t="shared" si="14"/>
        <v>0</v>
      </c>
      <c r="CC26" s="12" t="e">
        <f t="shared" si="15"/>
        <v>#DIV/0!</v>
      </c>
    </row>
    <row r="27" spans="1:81" ht="18">
      <c r="A27" s="25">
        <v>23</v>
      </c>
      <c r="B27" s="39" t="s">
        <v>42</v>
      </c>
      <c r="C27">
        <v>5</v>
      </c>
      <c r="D27">
        <v>4</v>
      </c>
      <c r="E27" s="13">
        <v>8</v>
      </c>
      <c r="G27" s="13"/>
      <c r="H27" s="13"/>
      <c r="I27" s="13"/>
      <c r="J27" s="13"/>
      <c r="K27" s="13"/>
      <c r="L27" s="31"/>
      <c r="M27" s="15">
        <f t="shared" si="0"/>
        <v>17</v>
      </c>
      <c r="N27" s="15">
        <f t="shared" si="1"/>
        <v>77.272727272727266</v>
      </c>
      <c r="O27" s="31">
        <v>7</v>
      </c>
      <c r="P27">
        <v>6</v>
      </c>
      <c r="Q27" s="13">
        <v>7</v>
      </c>
      <c r="S27" s="35"/>
      <c r="T27" s="36"/>
      <c r="U27" s="12"/>
      <c r="W27" s="31"/>
      <c r="X27" s="14"/>
      <c r="Y27" s="14"/>
      <c r="Z27" s="16">
        <f t="shared" si="2"/>
        <v>20</v>
      </c>
      <c r="AA27" s="16">
        <f t="shared" si="3"/>
        <v>100</v>
      </c>
      <c r="AB27">
        <v>6</v>
      </c>
      <c r="AC27" s="13">
        <v>12</v>
      </c>
      <c r="AD27" s="13">
        <v>7</v>
      </c>
      <c r="AF27" s="13"/>
      <c r="AH27" s="12"/>
      <c r="AI27" s="12"/>
      <c r="AJ27" s="12"/>
      <c r="AK27" s="12"/>
      <c r="AL27" s="18">
        <f t="shared" si="4"/>
        <v>25</v>
      </c>
      <c r="AM27" s="18">
        <f t="shared" si="5"/>
        <v>92.592592592592595</v>
      </c>
      <c r="AN27" s="14">
        <v>5</v>
      </c>
      <c r="AO27" s="13">
        <v>3</v>
      </c>
      <c r="AP27" s="14">
        <v>5</v>
      </c>
      <c r="AQ27" s="12"/>
      <c r="AR27" s="14"/>
      <c r="AS27" s="13"/>
      <c r="AT27" s="31"/>
      <c r="AU27" s="19">
        <f t="shared" si="6"/>
        <v>13</v>
      </c>
      <c r="AV27" s="19">
        <f t="shared" si="7"/>
        <v>81.25</v>
      </c>
      <c r="AW27" s="14">
        <v>3</v>
      </c>
      <c r="AX27" s="20">
        <v>6</v>
      </c>
      <c r="AY27" s="14">
        <v>16</v>
      </c>
      <c r="AZ27" s="12"/>
      <c r="BA27" s="12"/>
      <c r="BB27" s="14"/>
      <c r="BC27" s="14"/>
      <c r="BD27" s="21">
        <f t="shared" si="8"/>
        <v>25</v>
      </c>
      <c r="BE27" s="22">
        <f t="shared" si="9"/>
        <v>89.285714285714292</v>
      </c>
      <c r="BF27" s="12">
        <v>9</v>
      </c>
      <c r="BG27" s="12">
        <v>8</v>
      </c>
      <c r="BH27" s="12">
        <v>6</v>
      </c>
      <c r="BI27" s="12"/>
      <c r="BJ27" s="12"/>
      <c r="BK27" s="8">
        <f t="shared" si="10"/>
        <v>23</v>
      </c>
      <c r="BL27" s="8">
        <f t="shared" si="11"/>
        <v>92</v>
      </c>
      <c r="BM27" s="12">
        <v>2</v>
      </c>
      <c r="BN27" s="12">
        <v>4</v>
      </c>
      <c r="BO27" s="37">
        <v>2</v>
      </c>
      <c r="BP27" s="12"/>
      <c r="BQ27" s="12"/>
      <c r="BR27" s="11">
        <f t="shared" si="12"/>
        <v>8</v>
      </c>
      <c r="BS27" s="11">
        <f t="shared" si="13"/>
        <v>88.888888888888886</v>
      </c>
      <c r="BT27" s="12">
        <v>0</v>
      </c>
      <c r="BU27" s="12">
        <v>0</v>
      </c>
      <c r="BV27" s="12"/>
      <c r="BW27" s="12"/>
      <c r="BX27" s="12"/>
      <c r="BY27" s="12"/>
      <c r="BZ27" s="12"/>
      <c r="CA27" s="12"/>
      <c r="CB27" s="12">
        <f t="shared" si="14"/>
        <v>0</v>
      </c>
      <c r="CC27" s="12" t="e">
        <f t="shared" si="15"/>
        <v>#DIV/0!</v>
      </c>
    </row>
    <row r="28" spans="1:81" ht="18">
      <c r="A28" s="33">
        <v>24</v>
      </c>
      <c r="B28" s="39" t="s">
        <v>43</v>
      </c>
      <c r="C28">
        <v>5</v>
      </c>
      <c r="D28">
        <v>8</v>
      </c>
      <c r="E28" s="13">
        <v>7</v>
      </c>
      <c r="G28" s="13"/>
      <c r="H28" s="13"/>
      <c r="I28" s="13"/>
      <c r="J28" s="13"/>
      <c r="K28" s="13"/>
      <c r="L28" s="31"/>
      <c r="M28" s="15">
        <f t="shared" si="0"/>
        <v>20</v>
      </c>
      <c r="N28" s="15">
        <f t="shared" si="1"/>
        <v>90.909090909090907</v>
      </c>
      <c r="O28" s="31">
        <v>7</v>
      </c>
      <c r="P28">
        <v>5</v>
      </c>
      <c r="Q28" s="13">
        <v>6</v>
      </c>
      <c r="S28" s="35"/>
      <c r="T28" s="36"/>
      <c r="U28" s="12"/>
      <c r="W28" s="31"/>
      <c r="X28" s="14"/>
      <c r="Y28" s="14"/>
      <c r="Z28" s="16">
        <f t="shared" si="2"/>
        <v>18</v>
      </c>
      <c r="AA28" s="16">
        <f t="shared" si="3"/>
        <v>90</v>
      </c>
      <c r="AB28">
        <v>6</v>
      </c>
      <c r="AC28" s="13">
        <v>9</v>
      </c>
      <c r="AD28" s="13">
        <v>7</v>
      </c>
      <c r="AF28" s="13"/>
      <c r="AH28" s="12"/>
      <c r="AI28" s="12"/>
      <c r="AJ28" s="12"/>
      <c r="AK28" s="12"/>
      <c r="AL28" s="18">
        <f t="shared" si="4"/>
        <v>22</v>
      </c>
      <c r="AM28" s="18">
        <f t="shared" si="5"/>
        <v>81.481481481481481</v>
      </c>
      <c r="AN28" s="14">
        <v>3</v>
      </c>
      <c r="AO28" s="13">
        <v>4</v>
      </c>
      <c r="AP28" s="14">
        <v>7</v>
      </c>
      <c r="AQ28" s="12"/>
      <c r="AR28" s="14"/>
      <c r="AS28" s="13"/>
      <c r="AT28" s="31"/>
      <c r="AU28" s="19">
        <f t="shared" si="6"/>
        <v>14</v>
      </c>
      <c r="AV28" s="19">
        <f t="shared" si="7"/>
        <v>87.5</v>
      </c>
      <c r="AW28" s="14">
        <v>4</v>
      </c>
      <c r="AX28" s="20">
        <v>7</v>
      </c>
      <c r="AY28" s="14">
        <v>17</v>
      </c>
      <c r="AZ28" s="12"/>
      <c r="BA28" s="12"/>
      <c r="BB28" s="14"/>
      <c r="BC28" s="14"/>
      <c r="BD28" s="21">
        <f t="shared" si="8"/>
        <v>28</v>
      </c>
      <c r="BE28" s="22">
        <f t="shared" si="9"/>
        <v>100</v>
      </c>
      <c r="BF28" s="12">
        <v>7</v>
      </c>
      <c r="BG28" s="12">
        <v>8</v>
      </c>
      <c r="BH28" s="12">
        <v>7</v>
      </c>
      <c r="BI28" s="12"/>
      <c r="BJ28" s="12"/>
      <c r="BK28" s="8">
        <f t="shared" si="10"/>
        <v>22</v>
      </c>
      <c r="BL28" s="8">
        <f t="shared" si="11"/>
        <v>88</v>
      </c>
      <c r="BM28" s="12">
        <v>2</v>
      </c>
      <c r="BN28" s="12">
        <v>3</v>
      </c>
      <c r="BO28" s="37">
        <v>3</v>
      </c>
      <c r="BP28" s="12"/>
      <c r="BQ28" s="12"/>
      <c r="BR28" s="11">
        <f t="shared" si="12"/>
        <v>8</v>
      </c>
      <c r="BS28" s="11">
        <f t="shared" si="13"/>
        <v>88.888888888888886</v>
      </c>
      <c r="BT28" s="12">
        <v>0</v>
      </c>
      <c r="BU28" s="12">
        <v>0</v>
      </c>
      <c r="BV28" s="12"/>
      <c r="BW28" s="12"/>
      <c r="BX28" s="12"/>
      <c r="BY28" s="12"/>
      <c r="BZ28" s="12"/>
      <c r="CA28" s="12"/>
      <c r="CB28" s="12">
        <f t="shared" si="14"/>
        <v>0</v>
      </c>
      <c r="CC28" s="12" t="e">
        <f t="shared" si="15"/>
        <v>#DIV/0!</v>
      </c>
    </row>
    <row r="29" spans="1:81" ht="18">
      <c r="A29" s="25">
        <v>25</v>
      </c>
      <c r="B29" s="39" t="s">
        <v>44</v>
      </c>
      <c r="C29">
        <v>5</v>
      </c>
      <c r="D29">
        <v>8</v>
      </c>
      <c r="E29" s="13">
        <v>9</v>
      </c>
      <c r="G29" s="13"/>
      <c r="H29" s="13"/>
      <c r="I29" s="13"/>
      <c r="J29" s="13"/>
      <c r="K29" s="13"/>
      <c r="L29" s="31"/>
      <c r="M29" s="15">
        <f t="shared" si="0"/>
        <v>22</v>
      </c>
      <c r="N29" s="15">
        <f t="shared" si="1"/>
        <v>100</v>
      </c>
      <c r="O29" s="31">
        <v>7</v>
      </c>
      <c r="P29">
        <v>6</v>
      </c>
      <c r="Q29" s="13">
        <v>7</v>
      </c>
      <c r="S29" s="35"/>
      <c r="T29" s="36"/>
      <c r="U29" s="12"/>
      <c r="W29" s="31"/>
      <c r="X29" s="14"/>
      <c r="Y29" s="14"/>
      <c r="Z29" s="16">
        <f t="shared" si="2"/>
        <v>20</v>
      </c>
      <c r="AA29" s="16">
        <f t="shared" si="3"/>
        <v>100</v>
      </c>
      <c r="AB29">
        <v>6</v>
      </c>
      <c r="AC29" s="13">
        <v>12</v>
      </c>
      <c r="AD29" s="13">
        <v>8</v>
      </c>
      <c r="AF29" s="13"/>
      <c r="AH29" s="12"/>
      <c r="AI29" s="12"/>
      <c r="AJ29" s="12"/>
      <c r="AK29" s="12"/>
      <c r="AL29" s="18">
        <f t="shared" si="4"/>
        <v>26</v>
      </c>
      <c r="AM29" s="18">
        <f t="shared" si="5"/>
        <v>96.296296296296291</v>
      </c>
      <c r="AN29" s="14">
        <v>5</v>
      </c>
      <c r="AO29" s="13">
        <v>4</v>
      </c>
      <c r="AP29" s="14">
        <v>7</v>
      </c>
      <c r="AQ29" s="12"/>
      <c r="AR29" s="14"/>
      <c r="AS29" s="13"/>
      <c r="AT29" s="31"/>
      <c r="AU29" s="19">
        <f t="shared" si="6"/>
        <v>16</v>
      </c>
      <c r="AV29" s="19">
        <f t="shared" si="7"/>
        <v>100</v>
      </c>
      <c r="AW29" s="14">
        <v>3</v>
      </c>
      <c r="AX29" s="20">
        <v>7</v>
      </c>
      <c r="AY29" s="14">
        <v>16</v>
      </c>
      <c r="AZ29" s="12"/>
      <c r="BA29" s="12"/>
      <c r="BB29" s="14"/>
      <c r="BC29" s="14"/>
      <c r="BD29" s="21">
        <f t="shared" si="8"/>
        <v>26</v>
      </c>
      <c r="BE29" s="22">
        <f t="shared" si="9"/>
        <v>92.857142857142861</v>
      </c>
      <c r="BF29" s="12">
        <v>9</v>
      </c>
      <c r="BG29" s="12">
        <v>8</v>
      </c>
      <c r="BH29" s="12">
        <v>8</v>
      </c>
      <c r="BI29" s="12"/>
      <c r="BJ29" s="12"/>
      <c r="BK29" s="8">
        <f t="shared" si="10"/>
        <v>25</v>
      </c>
      <c r="BL29" s="8">
        <f t="shared" si="11"/>
        <v>100</v>
      </c>
      <c r="BM29" s="12">
        <v>2</v>
      </c>
      <c r="BN29" s="12">
        <v>3</v>
      </c>
      <c r="BO29" s="37">
        <v>2</v>
      </c>
      <c r="BP29" s="12"/>
      <c r="BQ29" s="12"/>
      <c r="BR29" s="11">
        <f t="shared" si="12"/>
        <v>7</v>
      </c>
      <c r="BS29" s="11">
        <f t="shared" si="13"/>
        <v>77.777777777777786</v>
      </c>
      <c r="BT29" s="12">
        <v>0</v>
      </c>
      <c r="BU29" s="12">
        <v>0</v>
      </c>
      <c r="BV29" s="12"/>
      <c r="BW29" s="12"/>
      <c r="BX29" s="12"/>
      <c r="BY29" s="12"/>
      <c r="BZ29" s="12"/>
      <c r="CA29" s="12"/>
      <c r="CB29" s="12">
        <f t="shared" si="14"/>
        <v>0</v>
      </c>
      <c r="CC29" s="12" t="e">
        <f t="shared" si="15"/>
        <v>#DIV/0!</v>
      </c>
    </row>
    <row r="30" spans="1:81" ht="18">
      <c r="A30" s="33">
        <v>26</v>
      </c>
      <c r="B30" s="39" t="s">
        <v>45</v>
      </c>
      <c r="C30">
        <v>5</v>
      </c>
      <c r="D30">
        <v>6</v>
      </c>
      <c r="E30" s="13">
        <v>7</v>
      </c>
      <c r="G30" s="13"/>
      <c r="H30" s="13"/>
      <c r="I30" s="13"/>
      <c r="J30" s="13"/>
      <c r="K30" s="13"/>
      <c r="L30" s="31"/>
      <c r="M30" s="15">
        <f t="shared" si="0"/>
        <v>18</v>
      </c>
      <c r="N30" s="15">
        <f t="shared" si="1"/>
        <v>81.818181818181827</v>
      </c>
      <c r="O30" s="31">
        <v>6</v>
      </c>
      <c r="P30">
        <v>5</v>
      </c>
      <c r="Q30" s="13">
        <v>7</v>
      </c>
      <c r="S30" s="35"/>
      <c r="T30" s="36"/>
      <c r="U30" s="12"/>
      <c r="W30" s="31"/>
      <c r="X30" s="14"/>
      <c r="Y30" s="14"/>
      <c r="Z30" s="16">
        <f t="shared" si="2"/>
        <v>18</v>
      </c>
      <c r="AA30" s="16">
        <f t="shared" si="3"/>
        <v>90</v>
      </c>
      <c r="AB30">
        <v>6</v>
      </c>
      <c r="AC30" s="13">
        <v>11</v>
      </c>
      <c r="AD30" s="13">
        <v>7</v>
      </c>
      <c r="AF30" s="13"/>
      <c r="AH30" s="12"/>
      <c r="AI30" s="12"/>
      <c r="AJ30" s="12"/>
      <c r="AK30" s="12"/>
      <c r="AL30" s="18">
        <f t="shared" si="4"/>
        <v>24</v>
      </c>
      <c r="AM30" s="18">
        <f t="shared" si="5"/>
        <v>88.888888888888886</v>
      </c>
      <c r="AN30" s="14">
        <v>4</v>
      </c>
      <c r="AO30" s="13">
        <v>4</v>
      </c>
      <c r="AP30" s="14">
        <v>7</v>
      </c>
      <c r="AQ30" s="12"/>
      <c r="AR30" s="14"/>
      <c r="AS30" s="13"/>
      <c r="AT30" s="31"/>
      <c r="AU30" s="19">
        <f t="shared" si="6"/>
        <v>15</v>
      </c>
      <c r="AV30" s="19">
        <f t="shared" si="7"/>
        <v>93.75</v>
      </c>
      <c r="AW30" s="14">
        <v>4</v>
      </c>
      <c r="AX30" s="20">
        <v>6</v>
      </c>
      <c r="AY30" s="14">
        <v>15</v>
      </c>
      <c r="AZ30" s="12"/>
      <c r="BA30" s="12"/>
      <c r="BB30" s="14"/>
      <c r="BC30" s="14"/>
      <c r="BD30" s="21">
        <f t="shared" si="8"/>
        <v>25</v>
      </c>
      <c r="BE30" s="22">
        <f t="shared" si="9"/>
        <v>89.285714285714292</v>
      </c>
      <c r="BF30" s="12">
        <v>6</v>
      </c>
      <c r="BG30" s="12">
        <v>6</v>
      </c>
      <c r="BH30" s="12">
        <v>7</v>
      </c>
      <c r="BI30" s="12"/>
      <c r="BJ30" s="12"/>
      <c r="BK30" s="8">
        <f t="shared" si="10"/>
        <v>19</v>
      </c>
      <c r="BL30" s="8">
        <f t="shared" si="11"/>
        <v>76</v>
      </c>
      <c r="BM30" s="12">
        <v>2</v>
      </c>
      <c r="BN30" s="12">
        <v>3</v>
      </c>
      <c r="BO30" s="37">
        <v>2</v>
      </c>
      <c r="BP30" s="12"/>
      <c r="BQ30" s="12"/>
      <c r="BR30" s="11">
        <f t="shared" si="12"/>
        <v>7</v>
      </c>
      <c r="BS30" s="11">
        <f t="shared" si="13"/>
        <v>77.777777777777786</v>
      </c>
      <c r="BT30" s="12">
        <v>0</v>
      </c>
      <c r="BU30" s="12">
        <v>0</v>
      </c>
      <c r="BV30" s="12"/>
      <c r="BW30" s="12"/>
      <c r="BX30" s="12"/>
      <c r="BY30" s="12"/>
      <c r="BZ30" s="12"/>
      <c r="CA30" s="12"/>
      <c r="CB30" s="12">
        <f t="shared" si="14"/>
        <v>0</v>
      </c>
      <c r="CC30" s="12" t="e">
        <f t="shared" si="15"/>
        <v>#DIV/0!</v>
      </c>
    </row>
    <row r="31" spans="1:81" ht="18">
      <c r="A31" s="25">
        <v>27</v>
      </c>
      <c r="B31" s="39" t="s">
        <v>46</v>
      </c>
      <c r="C31">
        <v>5</v>
      </c>
      <c r="D31">
        <v>7</v>
      </c>
      <c r="E31" s="13">
        <v>8</v>
      </c>
      <c r="G31" s="13"/>
      <c r="H31" s="13"/>
      <c r="I31" s="13"/>
      <c r="J31" s="13"/>
      <c r="K31" s="13"/>
      <c r="L31" s="31"/>
      <c r="M31" s="15">
        <f t="shared" si="0"/>
        <v>20</v>
      </c>
      <c r="N31" s="15">
        <f t="shared" si="1"/>
        <v>90.909090909090907</v>
      </c>
      <c r="O31" s="31">
        <v>5</v>
      </c>
      <c r="P31">
        <v>6</v>
      </c>
      <c r="Q31" s="13">
        <v>7</v>
      </c>
      <c r="S31" s="35"/>
      <c r="T31" s="36"/>
      <c r="U31" s="12"/>
      <c r="W31" s="31"/>
      <c r="X31" s="14"/>
      <c r="Y31" s="14"/>
      <c r="Z31" s="16">
        <f t="shared" si="2"/>
        <v>18</v>
      </c>
      <c r="AA31" s="16">
        <f t="shared" si="3"/>
        <v>90</v>
      </c>
      <c r="AB31">
        <v>5</v>
      </c>
      <c r="AC31" s="13">
        <v>13</v>
      </c>
      <c r="AD31" s="13">
        <v>8</v>
      </c>
      <c r="AF31" s="13"/>
      <c r="AH31" s="12"/>
      <c r="AI31" s="12"/>
      <c r="AJ31" s="12"/>
      <c r="AK31" s="12"/>
      <c r="AL31" s="18">
        <f t="shared" si="4"/>
        <v>26</v>
      </c>
      <c r="AM31" s="18">
        <f t="shared" si="5"/>
        <v>96.296296296296291</v>
      </c>
      <c r="AN31" s="14">
        <v>4</v>
      </c>
      <c r="AO31" s="13">
        <v>4</v>
      </c>
      <c r="AP31" s="14">
        <v>7</v>
      </c>
      <c r="AQ31" s="12"/>
      <c r="AR31" s="14"/>
      <c r="AS31" s="13"/>
      <c r="AT31" s="31"/>
      <c r="AU31" s="19">
        <f t="shared" si="6"/>
        <v>15</v>
      </c>
      <c r="AV31" s="19">
        <f t="shared" si="7"/>
        <v>93.75</v>
      </c>
      <c r="AW31" s="14">
        <v>4</v>
      </c>
      <c r="AX31" s="20">
        <v>6</v>
      </c>
      <c r="AY31" s="14">
        <v>16</v>
      </c>
      <c r="AZ31" s="12"/>
      <c r="BA31" s="12"/>
      <c r="BB31" s="14"/>
      <c r="BC31" s="14"/>
      <c r="BD31" s="21">
        <f t="shared" si="8"/>
        <v>26</v>
      </c>
      <c r="BE31" s="22">
        <f t="shared" si="9"/>
        <v>92.857142857142861</v>
      </c>
      <c r="BF31" s="12">
        <v>7</v>
      </c>
      <c r="BG31" s="12">
        <v>7</v>
      </c>
      <c r="BH31" s="12">
        <v>6</v>
      </c>
      <c r="BI31" s="12"/>
      <c r="BJ31" s="12"/>
      <c r="BK31" s="8">
        <f t="shared" si="10"/>
        <v>20</v>
      </c>
      <c r="BL31" s="8">
        <f t="shared" si="11"/>
        <v>80</v>
      </c>
      <c r="BM31" s="12">
        <v>2</v>
      </c>
      <c r="BN31" s="12">
        <v>4</v>
      </c>
      <c r="BO31" s="37">
        <v>3</v>
      </c>
      <c r="BP31" s="12"/>
      <c r="BQ31" s="12"/>
      <c r="BR31" s="11">
        <f t="shared" si="12"/>
        <v>9</v>
      </c>
      <c r="BS31" s="11">
        <f t="shared" si="13"/>
        <v>100</v>
      </c>
      <c r="BT31" s="12">
        <v>0</v>
      </c>
      <c r="BU31" s="12">
        <v>0</v>
      </c>
      <c r="BV31" s="12"/>
      <c r="BW31" s="12"/>
      <c r="BX31" s="12"/>
      <c r="BY31" s="12"/>
      <c r="BZ31" s="12"/>
      <c r="CA31" s="12"/>
      <c r="CB31" s="12">
        <f t="shared" si="14"/>
        <v>0</v>
      </c>
      <c r="CC31" s="12" t="e">
        <f t="shared" si="15"/>
        <v>#DIV/0!</v>
      </c>
    </row>
    <row r="32" spans="1:81" ht="18">
      <c r="A32" s="33">
        <v>28</v>
      </c>
      <c r="B32" s="39" t="s">
        <v>47</v>
      </c>
      <c r="C32">
        <v>5</v>
      </c>
      <c r="D32">
        <v>8</v>
      </c>
      <c r="E32" s="13">
        <v>9</v>
      </c>
      <c r="G32" s="13"/>
      <c r="H32" s="13"/>
      <c r="I32" s="13"/>
      <c r="J32" s="13"/>
      <c r="K32" s="13"/>
      <c r="L32" s="31"/>
      <c r="M32" s="15">
        <f t="shared" si="0"/>
        <v>22</v>
      </c>
      <c r="N32" s="15">
        <f t="shared" si="1"/>
        <v>100</v>
      </c>
      <c r="O32" s="31">
        <v>7</v>
      </c>
      <c r="P32">
        <v>6</v>
      </c>
      <c r="Q32" s="13">
        <v>6</v>
      </c>
      <c r="S32" s="35"/>
      <c r="T32" s="36"/>
      <c r="U32" s="12"/>
      <c r="W32" s="31"/>
      <c r="X32" s="14"/>
      <c r="Y32" s="31"/>
      <c r="Z32" s="16">
        <f t="shared" si="2"/>
        <v>19</v>
      </c>
      <c r="AA32" s="16">
        <f t="shared" si="3"/>
        <v>95</v>
      </c>
      <c r="AB32">
        <v>6</v>
      </c>
      <c r="AC32" s="13">
        <v>12</v>
      </c>
      <c r="AD32" s="13">
        <v>8</v>
      </c>
      <c r="AF32" s="13"/>
      <c r="AH32" s="12"/>
      <c r="AI32" s="12"/>
      <c r="AJ32" s="12"/>
      <c r="AK32" s="12"/>
      <c r="AL32" s="18">
        <f t="shared" si="4"/>
        <v>26</v>
      </c>
      <c r="AM32" s="18">
        <f t="shared" si="5"/>
        <v>96.296296296296291</v>
      </c>
      <c r="AN32" s="14">
        <v>4</v>
      </c>
      <c r="AO32" s="13">
        <v>4</v>
      </c>
      <c r="AP32" s="14">
        <v>6</v>
      </c>
      <c r="AQ32" s="12"/>
      <c r="AR32" s="14"/>
      <c r="AS32" s="13"/>
      <c r="AT32" s="31"/>
      <c r="AU32" s="19">
        <f t="shared" si="6"/>
        <v>14</v>
      </c>
      <c r="AV32" s="19">
        <f t="shared" si="7"/>
        <v>87.5</v>
      </c>
      <c r="AW32" s="14">
        <v>3</v>
      </c>
      <c r="AX32" s="20">
        <v>7</v>
      </c>
      <c r="AY32" s="14">
        <v>17</v>
      </c>
      <c r="AZ32" s="12"/>
      <c r="BA32" s="12"/>
      <c r="BB32" s="14"/>
      <c r="BC32" s="14"/>
      <c r="BD32" s="21">
        <f t="shared" si="8"/>
        <v>27</v>
      </c>
      <c r="BE32" s="22">
        <f t="shared" si="9"/>
        <v>96.428571428571431</v>
      </c>
      <c r="BF32" s="12">
        <v>8</v>
      </c>
      <c r="BG32" s="12">
        <v>7</v>
      </c>
      <c r="BH32" s="12">
        <v>7</v>
      </c>
      <c r="BI32" s="12"/>
      <c r="BJ32" s="12"/>
      <c r="BK32" s="8">
        <f t="shared" si="10"/>
        <v>22</v>
      </c>
      <c r="BL32" s="8">
        <f t="shared" si="11"/>
        <v>88</v>
      </c>
      <c r="BM32" s="12">
        <v>2</v>
      </c>
      <c r="BN32" s="12">
        <v>4</v>
      </c>
      <c r="BO32" s="37">
        <v>3</v>
      </c>
      <c r="BP32" s="12"/>
      <c r="BQ32" s="12"/>
      <c r="BR32" s="11">
        <f t="shared" si="12"/>
        <v>9</v>
      </c>
      <c r="BS32" s="11">
        <f t="shared" si="13"/>
        <v>100</v>
      </c>
      <c r="BT32" s="12">
        <v>0</v>
      </c>
      <c r="BU32" s="12">
        <v>0</v>
      </c>
      <c r="BV32" s="12"/>
      <c r="BW32" s="12"/>
      <c r="BX32" s="12"/>
      <c r="BY32" s="12"/>
      <c r="BZ32" s="12"/>
      <c r="CA32" s="12"/>
      <c r="CB32" s="12">
        <f t="shared" si="14"/>
        <v>0</v>
      </c>
      <c r="CC32" s="12" t="e">
        <f t="shared" si="15"/>
        <v>#DIV/0!</v>
      </c>
    </row>
    <row r="33" spans="1:81" ht="18">
      <c r="A33" s="25">
        <v>29</v>
      </c>
      <c r="B33" s="39" t="s">
        <v>48</v>
      </c>
      <c r="C33">
        <v>5</v>
      </c>
      <c r="D33">
        <v>7</v>
      </c>
      <c r="E33" s="13">
        <v>9</v>
      </c>
      <c r="G33" s="13"/>
      <c r="H33" s="13"/>
      <c r="I33" s="13"/>
      <c r="J33" s="13"/>
      <c r="K33" s="13"/>
      <c r="L33" s="31"/>
      <c r="M33" s="15">
        <f t="shared" si="0"/>
        <v>21</v>
      </c>
      <c r="N33" s="15">
        <f t="shared" si="1"/>
        <v>95.454545454545453</v>
      </c>
      <c r="O33" s="31">
        <v>7</v>
      </c>
      <c r="P33">
        <v>6</v>
      </c>
      <c r="Q33" s="13">
        <v>7</v>
      </c>
      <c r="S33" s="35"/>
      <c r="T33" s="36"/>
      <c r="U33" s="12"/>
      <c r="W33" s="31"/>
      <c r="X33" s="14"/>
      <c r="Y33" s="31"/>
      <c r="Z33" s="16">
        <f t="shared" si="2"/>
        <v>20</v>
      </c>
      <c r="AA33" s="16">
        <f t="shared" si="3"/>
        <v>100</v>
      </c>
      <c r="AB33">
        <v>6</v>
      </c>
      <c r="AC33" s="13">
        <v>10</v>
      </c>
      <c r="AD33" s="13">
        <v>8</v>
      </c>
      <c r="AF33" s="13"/>
      <c r="AH33" s="12"/>
      <c r="AI33" s="12"/>
      <c r="AJ33" s="12"/>
      <c r="AK33" s="12"/>
      <c r="AL33" s="18">
        <f t="shared" si="4"/>
        <v>24</v>
      </c>
      <c r="AM33" s="18">
        <f t="shared" si="5"/>
        <v>88.888888888888886</v>
      </c>
      <c r="AN33" s="14">
        <v>4</v>
      </c>
      <c r="AO33" s="13">
        <v>4</v>
      </c>
      <c r="AP33" s="14">
        <v>7</v>
      </c>
      <c r="AQ33" s="12"/>
      <c r="AR33" s="14"/>
      <c r="AS33" s="13"/>
      <c r="AT33" s="31"/>
      <c r="AU33" s="19">
        <f t="shared" si="6"/>
        <v>15</v>
      </c>
      <c r="AV33" s="19">
        <f t="shared" si="7"/>
        <v>93.75</v>
      </c>
      <c r="AW33" s="14">
        <v>4</v>
      </c>
      <c r="AX33" s="20">
        <v>6</v>
      </c>
      <c r="AY33" s="14">
        <v>16</v>
      </c>
      <c r="AZ33" s="12"/>
      <c r="BA33" s="12"/>
      <c r="BB33" s="14"/>
      <c r="BC33" s="14"/>
      <c r="BD33" s="21">
        <f t="shared" si="8"/>
        <v>26</v>
      </c>
      <c r="BE33" s="22">
        <f t="shared" si="9"/>
        <v>92.857142857142861</v>
      </c>
      <c r="BF33" s="12">
        <v>9</v>
      </c>
      <c r="BG33" s="12">
        <v>7</v>
      </c>
      <c r="BH33" s="12">
        <v>8</v>
      </c>
      <c r="BI33" s="12"/>
      <c r="BJ33" s="12"/>
      <c r="BK33" s="8">
        <f t="shared" si="10"/>
        <v>24</v>
      </c>
      <c r="BL33" s="8">
        <f t="shared" si="11"/>
        <v>96</v>
      </c>
      <c r="BM33" s="12">
        <v>1</v>
      </c>
      <c r="BN33" s="12">
        <v>4</v>
      </c>
      <c r="BO33" s="37">
        <v>3</v>
      </c>
      <c r="BP33" s="12"/>
      <c r="BQ33" s="12"/>
      <c r="BR33" s="11">
        <f t="shared" si="12"/>
        <v>8</v>
      </c>
      <c r="BS33" s="11">
        <f t="shared" si="13"/>
        <v>88.888888888888886</v>
      </c>
      <c r="BT33" s="12">
        <v>0</v>
      </c>
      <c r="BU33" s="12">
        <v>0</v>
      </c>
      <c r="BV33" s="12"/>
      <c r="BW33" s="12"/>
      <c r="BX33" s="12"/>
      <c r="BY33" s="12"/>
      <c r="BZ33" s="12"/>
      <c r="CA33" s="12"/>
      <c r="CB33" s="12">
        <f t="shared" si="14"/>
        <v>0</v>
      </c>
      <c r="CC33" s="12" t="e">
        <f t="shared" si="15"/>
        <v>#DIV/0!</v>
      </c>
    </row>
    <row r="34" spans="1:81" ht="18">
      <c r="A34" s="33">
        <v>30</v>
      </c>
      <c r="B34" s="39" t="s">
        <v>49</v>
      </c>
      <c r="C34">
        <v>4</v>
      </c>
      <c r="D34">
        <v>6</v>
      </c>
      <c r="E34" s="13">
        <v>9</v>
      </c>
      <c r="G34" s="13"/>
      <c r="H34" s="13"/>
      <c r="I34" s="13"/>
      <c r="J34" s="13"/>
      <c r="K34" s="13"/>
      <c r="L34" s="31"/>
      <c r="M34" s="15">
        <f t="shared" si="0"/>
        <v>19</v>
      </c>
      <c r="N34" s="15">
        <f t="shared" si="1"/>
        <v>86.36363636363636</v>
      </c>
      <c r="O34" s="31">
        <v>5</v>
      </c>
      <c r="P34">
        <v>4</v>
      </c>
      <c r="Q34" s="13">
        <v>6</v>
      </c>
      <c r="S34" s="35"/>
      <c r="T34" s="36"/>
      <c r="U34" s="12"/>
      <c r="W34" s="31"/>
      <c r="X34" s="14"/>
      <c r="Y34" s="31"/>
      <c r="Z34" s="16">
        <f t="shared" si="2"/>
        <v>15</v>
      </c>
      <c r="AA34" s="16">
        <f t="shared" si="3"/>
        <v>75</v>
      </c>
      <c r="AB34">
        <v>6</v>
      </c>
      <c r="AC34" s="13">
        <v>6</v>
      </c>
      <c r="AD34" s="13">
        <v>7</v>
      </c>
      <c r="AF34" s="13"/>
      <c r="AH34" s="12"/>
      <c r="AI34" s="12"/>
      <c r="AJ34" s="12"/>
      <c r="AK34" s="12"/>
      <c r="AL34" s="18">
        <f t="shared" si="4"/>
        <v>19</v>
      </c>
      <c r="AM34" s="18">
        <f t="shared" si="5"/>
        <v>70.370370370370367</v>
      </c>
      <c r="AN34" s="14">
        <v>4</v>
      </c>
      <c r="AO34" s="13">
        <v>4</v>
      </c>
      <c r="AP34" s="14">
        <v>6</v>
      </c>
      <c r="AQ34" s="12"/>
      <c r="AR34" s="14"/>
      <c r="AS34" s="13"/>
      <c r="AT34" s="31"/>
      <c r="AU34" s="19">
        <f t="shared" si="6"/>
        <v>14</v>
      </c>
      <c r="AV34" s="19">
        <f t="shared" si="7"/>
        <v>87.5</v>
      </c>
      <c r="AW34" s="14">
        <v>4</v>
      </c>
      <c r="AX34" s="20">
        <v>5</v>
      </c>
      <c r="AY34" s="14">
        <v>17</v>
      </c>
      <c r="AZ34" s="12"/>
      <c r="BA34" s="12"/>
      <c r="BB34" s="14"/>
      <c r="BC34" s="14"/>
      <c r="BD34" s="21">
        <f t="shared" si="8"/>
        <v>26</v>
      </c>
      <c r="BE34" s="22">
        <f t="shared" si="9"/>
        <v>92.857142857142861</v>
      </c>
      <c r="BF34" s="12">
        <v>8</v>
      </c>
      <c r="BG34" s="12">
        <v>6</v>
      </c>
      <c r="BH34" s="12">
        <v>7</v>
      </c>
      <c r="BI34" s="12"/>
      <c r="BJ34" s="12"/>
      <c r="BK34" s="8">
        <f t="shared" si="10"/>
        <v>21</v>
      </c>
      <c r="BL34" s="8">
        <f t="shared" si="11"/>
        <v>84</v>
      </c>
      <c r="BM34" s="12">
        <v>2</v>
      </c>
      <c r="BN34" s="12">
        <v>3</v>
      </c>
      <c r="BO34" s="37">
        <v>3</v>
      </c>
      <c r="BP34" s="12"/>
      <c r="BQ34" s="12"/>
      <c r="BR34" s="11">
        <f t="shared" si="12"/>
        <v>8</v>
      </c>
      <c r="BS34" s="11">
        <f t="shared" si="13"/>
        <v>88.888888888888886</v>
      </c>
      <c r="BT34" s="12">
        <v>0</v>
      </c>
      <c r="BU34" s="12">
        <v>0</v>
      </c>
      <c r="BV34" s="12"/>
      <c r="BW34" s="12"/>
      <c r="BX34" s="12"/>
      <c r="BY34" s="12"/>
      <c r="BZ34" s="12"/>
      <c r="CA34" s="12"/>
      <c r="CB34" s="12">
        <f t="shared" si="14"/>
        <v>0</v>
      </c>
      <c r="CC34" s="12" t="e">
        <f t="shared" si="15"/>
        <v>#DIV/0!</v>
      </c>
    </row>
    <row r="35" spans="1:81" ht="18">
      <c r="A35" s="25">
        <v>31</v>
      </c>
      <c r="B35" s="39" t="s">
        <v>50</v>
      </c>
      <c r="C35">
        <v>4</v>
      </c>
      <c r="D35">
        <v>7</v>
      </c>
      <c r="E35" s="13">
        <v>8</v>
      </c>
      <c r="G35" s="13"/>
      <c r="H35" s="13"/>
      <c r="I35" s="13"/>
      <c r="J35" s="13"/>
      <c r="K35" s="13"/>
      <c r="L35" s="31"/>
      <c r="M35" s="15">
        <f t="shared" si="0"/>
        <v>19</v>
      </c>
      <c r="N35" s="15">
        <f t="shared" si="1"/>
        <v>86.36363636363636</v>
      </c>
      <c r="O35" s="31">
        <v>4</v>
      </c>
      <c r="P35">
        <v>6</v>
      </c>
      <c r="Q35" s="13">
        <v>5</v>
      </c>
      <c r="S35" s="35"/>
      <c r="T35" s="36"/>
      <c r="U35" s="12"/>
      <c r="W35" s="31"/>
      <c r="X35" s="14"/>
      <c r="Y35" s="31"/>
      <c r="Z35" s="16">
        <f t="shared" si="2"/>
        <v>15</v>
      </c>
      <c r="AA35" s="16">
        <f t="shared" si="3"/>
        <v>75</v>
      </c>
      <c r="AB35">
        <v>5</v>
      </c>
      <c r="AC35" s="13">
        <v>11</v>
      </c>
      <c r="AD35" s="13">
        <v>3</v>
      </c>
      <c r="AF35" s="13"/>
      <c r="AH35" s="12"/>
      <c r="AI35" s="12"/>
      <c r="AJ35" s="12"/>
      <c r="AK35" s="12"/>
      <c r="AL35" s="18">
        <f t="shared" si="4"/>
        <v>19</v>
      </c>
      <c r="AM35" s="18">
        <f t="shared" si="5"/>
        <v>70.370370370370367</v>
      </c>
      <c r="AN35" s="14">
        <v>4</v>
      </c>
      <c r="AO35" s="13">
        <v>4</v>
      </c>
      <c r="AP35" s="14">
        <v>6</v>
      </c>
      <c r="AQ35" s="12"/>
      <c r="AR35" s="14"/>
      <c r="AS35" s="13"/>
      <c r="AT35" s="31"/>
      <c r="AU35" s="19">
        <f t="shared" si="6"/>
        <v>14</v>
      </c>
      <c r="AV35" s="19">
        <f t="shared" si="7"/>
        <v>87.5</v>
      </c>
      <c r="AW35" s="14">
        <v>3</v>
      </c>
      <c r="AX35" s="20">
        <v>7</v>
      </c>
      <c r="AY35" s="14">
        <v>17</v>
      </c>
      <c r="AZ35" s="14"/>
      <c r="BA35" s="12"/>
      <c r="BB35" s="14"/>
      <c r="BC35" s="14"/>
      <c r="BD35" s="21">
        <f t="shared" si="8"/>
        <v>27</v>
      </c>
      <c r="BE35" s="22">
        <f t="shared" si="9"/>
        <v>96.428571428571431</v>
      </c>
      <c r="BF35" s="12">
        <v>8</v>
      </c>
      <c r="BG35" s="12">
        <v>7</v>
      </c>
      <c r="BH35" s="12">
        <v>6</v>
      </c>
      <c r="BI35" s="12"/>
      <c r="BJ35" s="12"/>
      <c r="BK35" s="8">
        <f t="shared" si="10"/>
        <v>21</v>
      </c>
      <c r="BL35" s="8">
        <f t="shared" si="11"/>
        <v>84</v>
      </c>
      <c r="BM35" s="12">
        <v>2</v>
      </c>
      <c r="BN35" s="12">
        <v>3</v>
      </c>
      <c r="BO35" s="37">
        <v>3</v>
      </c>
      <c r="BP35" s="12"/>
      <c r="BQ35" s="12"/>
      <c r="BR35" s="11">
        <f t="shared" si="12"/>
        <v>8</v>
      </c>
      <c r="BS35" s="11">
        <f t="shared" si="13"/>
        <v>88.888888888888886</v>
      </c>
      <c r="BT35" s="12">
        <v>0</v>
      </c>
      <c r="BU35" s="12">
        <v>0</v>
      </c>
      <c r="BV35" s="12"/>
      <c r="BW35" s="12"/>
      <c r="BX35" s="12"/>
      <c r="BY35" s="12"/>
      <c r="BZ35" s="12"/>
      <c r="CA35" s="12"/>
      <c r="CB35" s="12">
        <f t="shared" si="14"/>
        <v>0</v>
      </c>
      <c r="CC35" s="12" t="e">
        <f t="shared" si="15"/>
        <v>#DIV/0!</v>
      </c>
    </row>
    <row r="36" spans="1:81" ht="18">
      <c r="A36" s="33">
        <v>32</v>
      </c>
      <c r="B36" s="39" t="s">
        <v>51</v>
      </c>
      <c r="C36">
        <v>4</v>
      </c>
      <c r="D36">
        <v>7</v>
      </c>
      <c r="E36" s="13">
        <v>8</v>
      </c>
      <c r="G36" s="13"/>
      <c r="H36" s="13"/>
      <c r="I36" s="13"/>
      <c r="J36" s="13"/>
      <c r="K36" s="13"/>
      <c r="L36" s="31"/>
      <c r="M36" s="15">
        <f t="shared" si="0"/>
        <v>19</v>
      </c>
      <c r="N36" s="15">
        <f t="shared" si="1"/>
        <v>86.36363636363636</v>
      </c>
      <c r="O36" s="31">
        <v>5</v>
      </c>
      <c r="P36">
        <v>5</v>
      </c>
      <c r="Q36" s="13">
        <v>7</v>
      </c>
      <c r="S36" s="35"/>
      <c r="T36" s="36"/>
      <c r="U36" s="12"/>
      <c r="W36" s="31"/>
      <c r="X36" s="14"/>
      <c r="Y36" s="31"/>
      <c r="Z36" s="16">
        <f t="shared" si="2"/>
        <v>17</v>
      </c>
      <c r="AA36" s="16">
        <f t="shared" si="3"/>
        <v>85</v>
      </c>
      <c r="AB36">
        <v>4</v>
      </c>
      <c r="AC36" s="13">
        <v>9</v>
      </c>
      <c r="AD36" s="13">
        <v>7</v>
      </c>
      <c r="AF36" s="13"/>
      <c r="AH36" s="12"/>
      <c r="AI36" s="12"/>
      <c r="AJ36" s="12"/>
      <c r="AK36" s="12"/>
      <c r="AL36" s="18">
        <f t="shared" si="4"/>
        <v>20</v>
      </c>
      <c r="AM36" s="18">
        <f t="shared" si="5"/>
        <v>74.074074074074076</v>
      </c>
      <c r="AN36" s="14">
        <v>3</v>
      </c>
      <c r="AO36" s="13">
        <v>4</v>
      </c>
      <c r="AP36" s="14">
        <v>5</v>
      </c>
      <c r="AQ36" s="12"/>
      <c r="AR36" s="14"/>
      <c r="AS36" s="13"/>
      <c r="AT36" s="31"/>
      <c r="AU36" s="19">
        <f t="shared" si="6"/>
        <v>12</v>
      </c>
      <c r="AV36" s="19">
        <f t="shared" si="7"/>
        <v>75</v>
      </c>
      <c r="AW36" s="14">
        <v>2</v>
      </c>
      <c r="AX36" s="20">
        <v>6</v>
      </c>
      <c r="AY36" s="14">
        <v>13</v>
      </c>
      <c r="AZ36" s="12"/>
      <c r="BA36" s="12"/>
      <c r="BB36" s="14"/>
      <c r="BC36" s="14"/>
      <c r="BD36" s="21">
        <f t="shared" si="8"/>
        <v>21</v>
      </c>
      <c r="BE36" s="22">
        <f t="shared" si="9"/>
        <v>75</v>
      </c>
      <c r="BF36" s="12">
        <v>8</v>
      </c>
      <c r="BG36" s="12">
        <v>8</v>
      </c>
      <c r="BH36" s="12">
        <v>7</v>
      </c>
      <c r="BI36" s="12"/>
      <c r="BJ36" s="12"/>
      <c r="BK36" s="8">
        <f t="shared" si="10"/>
        <v>23</v>
      </c>
      <c r="BL36" s="8">
        <f t="shared" si="11"/>
        <v>92</v>
      </c>
      <c r="BM36" s="12">
        <v>2</v>
      </c>
      <c r="BN36" s="12">
        <v>1</v>
      </c>
      <c r="BO36" s="37">
        <v>2</v>
      </c>
      <c r="BP36" s="12"/>
      <c r="BQ36" s="12"/>
      <c r="BR36" s="11">
        <f t="shared" si="12"/>
        <v>5</v>
      </c>
      <c r="BS36" s="11">
        <f t="shared" si="13"/>
        <v>55.555555555555557</v>
      </c>
      <c r="BT36" s="12">
        <v>0</v>
      </c>
      <c r="BU36" s="12">
        <v>0</v>
      </c>
      <c r="BV36" s="12"/>
      <c r="BW36" s="12"/>
      <c r="BX36" s="12"/>
      <c r="BY36" s="12"/>
      <c r="BZ36" s="12"/>
      <c r="CA36" s="12"/>
      <c r="CB36" s="12">
        <f t="shared" si="14"/>
        <v>0</v>
      </c>
      <c r="CC36" s="12" t="e">
        <f t="shared" si="15"/>
        <v>#DIV/0!</v>
      </c>
    </row>
    <row r="37" spans="1:81" ht="18">
      <c r="A37" s="25">
        <v>33</v>
      </c>
      <c r="B37" s="39" t="s">
        <v>52</v>
      </c>
      <c r="C37">
        <v>5</v>
      </c>
      <c r="D37">
        <v>8</v>
      </c>
      <c r="E37" s="13">
        <v>9</v>
      </c>
      <c r="G37" s="13"/>
      <c r="H37" s="13"/>
      <c r="I37" s="13"/>
      <c r="J37" s="13"/>
      <c r="K37" s="13"/>
      <c r="L37" s="31"/>
      <c r="M37" s="15">
        <f t="shared" si="0"/>
        <v>22</v>
      </c>
      <c r="N37" s="15">
        <f t="shared" si="1"/>
        <v>100</v>
      </c>
      <c r="O37" s="31">
        <v>7</v>
      </c>
      <c r="P37">
        <v>5</v>
      </c>
      <c r="Q37" s="13">
        <v>7</v>
      </c>
      <c r="S37" s="35"/>
      <c r="T37" s="36"/>
      <c r="U37" s="12"/>
      <c r="W37" s="31"/>
      <c r="X37" s="14"/>
      <c r="Y37" s="31"/>
      <c r="Z37" s="16">
        <f t="shared" si="2"/>
        <v>19</v>
      </c>
      <c r="AA37" s="16">
        <f t="shared" si="3"/>
        <v>95</v>
      </c>
      <c r="AB37">
        <v>6</v>
      </c>
      <c r="AC37" s="13">
        <v>11</v>
      </c>
      <c r="AD37" s="13">
        <v>7</v>
      </c>
      <c r="AF37" s="13"/>
      <c r="AH37" s="12"/>
      <c r="AI37" s="12"/>
      <c r="AJ37" s="12"/>
      <c r="AK37" s="12"/>
      <c r="AL37" s="18">
        <f t="shared" si="4"/>
        <v>24</v>
      </c>
      <c r="AM37" s="18">
        <f t="shared" si="5"/>
        <v>88.888888888888886</v>
      </c>
      <c r="AN37" s="14">
        <v>5</v>
      </c>
      <c r="AO37" s="13">
        <v>4</v>
      </c>
      <c r="AP37" s="14">
        <v>7</v>
      </c>
      <c r="AQ37" s="12"/>
      <c r="AR37" s="14"/>
      <c r="AS37" s="13"/>
      <c r="AT37" s="31"/>
      <c r="AU37" s="19">
        <f t="shared" si="6"/>
        <v>16</v>
      </c>
      <c r="AV37" s="19">
        <f t="shared" si="7"/>
        <v>100</v>
      </c>
      <c r="AW37" s="14">
        <v>3</v>
      </c>
      <c r="AX37" s="20">
        <v>7</v>
      </c>
      <c r="AY37" s="14">
        <v>17</v>
      </c>
      <c r="AZ37" s="12"/>
      <c r="BA37" s="12"/>
      <c r="BB37" s="14"/>
      <c r="BC37" s="14"/>
      <c r="BD37" s="21">
        <f t="shared" si="8"/>
        <v>27</v>
      </c>
      <c r="BE37" s="22">
        <f t="shared" si="9"/>
        <v>96.428571428571431</v>
      </c>
      <c r="BF37" s="12">
        <v>7</v>
      </c>
      <c r="BG37" s="12">
        <v>8</v>
      </c>
      <c r="BH37" s="12">
        <v>6</v>
      </c>
      <c r="BI37" s="12"/>
      <c r="BJ37" s="12"/>
      <c r="BK37" s="8">
        <f t="shared" si="10"/>
        <v>21</v>
      </c>
      <c r="BL37" s="8">
        <f t="shared" si="11"/>
        <v>84</v>
      </c>
      <c r="BM37" s="12">
        <v>2</v>
      </c>
      <c r="BN37" s="12">
        <v>4</v>
      </c>
      <c r="BO37" s="37">
        <v>3</v>
      </c>
      <c r="BP37" s="12"/>
      <c r="BQ37" s="12"/>
      <c r="BR37" s="11">
        <f t="shared" si="12"/>
        <v>9</v>
      </c>
      <c r="BS37" s="11">
        <f t="shared" si="13"/>
        <v>100</v>
      </c>
      <c r="BT37" s="12">
        <v>0</v>
      </c>
      <c r="BU37" s="12">
        <v>0</v>
      </c>
      <c r="BV37" s="12"/>
      <c r="BW37" s="12"/>
      <c r="BX37" s="12"/>
      <c r="BY37" s="12"/>
      <c r="BZ37" s="12"/>
      <c r="CA37" s="12"/>
      <c r="CB37" s="12">
        <f t="shared" si="14"/>
        <v>0</v>
      </c>
      <c r="CC37" s="12" t="e">
        <f t="shared" si="15"/>
        <v>#DIV/0!</v>
      </c>
    </row>
    <row r="38" spans="1:81" ht="18">
      <c r="A38" s="33">
        <v>34</v>
      </c>
      <c r="B38" s="39" t="s">
        <v>53</v>
      </c>
      <c r="C38">
        <v>5</v>
      </c>
      <c r="D38">
        <v>8</v>
      </c>
      <c r="E38" s="13">
        <v>9</v>
      </c>
      <c r="G38" s="13"/>
      <c r="H38" s="13"/>
      <c r="I38" s="13"/>
      <c r="J38" s="13"/>
      <c r="K38" s="13"/>
      <c r="L38" s="31"/>
      <c r="M38" s="15">
        <f t="shared" si="0"/>
        <v>22</v>
      </c>
      <c r="N38" s="15">
        <f t="shared" si="1"/>
        <v>100</v>
      </c>
      <c r="O38" s="31">
        <v>7</v>
      </c>
      <c r="P38">
        <v>6</v>
      </c>
      <c r="Q38" s="13">
        <v>6</v>
      </c>
      <c r="S38" s="35"/>
      <c r="T38" s="36"/>
      <c r="U38" s="12"/>
      <c r="W38" s="31"/>
      <c r="X38" s="14"/>
      <c r="Y38" s="31"/>
      <c r="Z38" s="16">
        <f t="shared" si="2"/>
        <v>19</v>
      </c>
      <c r="AA38" s="16">
        <f t="shared" si="3"/>
        <v>95</v>
      </c>
      <c r="AB38">
        <v>6</v>
      </c>
      <c r="AC38" s="13">
        <v>13</v>
      </c>
      <c r="AD38" s="13">
        <v>7</v>
      </c>
      <c r="AF38" s="13"/>
      <c r="AH38" s="12"/>
      <c r="AI38" s="12"/>
      <c r="AJ38" s="12"/>
      <c r="AK38" s="12"/>
      <c r="AL38" s="18">
        <f t="shared" si="4"/>
        <v>26</v>
      </c>
      <c r="AM38" s="18">
        <f t="shared" si="5"/>
        <v>96.296296296296291</v>
      </c>
      <c r="AN38" s="14">
        <v>5</v>
      </c>
      <c r="AO38" s="13">
        <v>4</v>
      </c>
      <c r="AP38" s="14">
        <v>7</v>
      </c>
      <c r="AQ38" s="12"/>
      <c r="AR38" s="14"/>
      <c r="AS38" s="13"/>
      <c r="AT38" s="31"/>
      <c r="AU38" s="19">
        <f t="shared" si="6"/>
        <v>16</v>
      </c>
      <c r="AV38" s="19">
        <f t="shared" si="7"/>
        <v>100</v>
      </c>
      <c r="AW38" s="14">
        <v>3</v>
      </c>
      <c r="AX38" s="20">
        <v>7</v>
      </c>
      <c r="AY38" s="14">
        <v>17</v>
      </c>
      <c r="AZ38" s="12"/>
      <c r="BA38" s="12"/>
      <c r="BB38" s="14"/>
      <c r="BC38" s="14"/>
      <c r="BD38" s="21">
        <f t="shared" si="8"/>
        <v>27</v>
      </c>
      <c r="BE38" s="22">
        <f t="shared" si="9"/>
        <v>96.428571428571431</v>
      </c>
      <c r="BF38" s="12">
        <v>6</v>
      </c>
      <c r="BG38" s="12">
        <v>8</v>
      </c>
      <c r="BH38" s="12">
        <v>6</v>
      </c>
      <c r="BI38" s="12"/>
      <c r="BJ38" s="12"/>
      <c r="BK38" s="8">
        <f t="shared" si="10"/>
        <v>20</v>
      </c>
      <c r="BL38" s="8">
        <f t="shared" si="11"/>
        <v>80</v>
      </c>
      <c r="BM38" s="12">
        <v>2</v>
      </c>
      <c r="BN38" s="12">
        <v>4</v>
      </c>
      <c r="BO38" s="37">
        <v>3</v>
      </c>
      <c r="BP38" s="12"/>
      <c r="BQ38" s="12"/>
      <c r="BR38" s="11">
        <f t="shared" si="12"/>
        <v>9</v>
      </c>
      <c r="BS38" s="11">
        <f t="shared" si="13"/>
        <v>100</v>
      </c>
      <c r="BT38" s="12">
        <v>0</v>
      </c>
      <c r="BU38" s="12">
        <v>0</v>
      </c>
      <c r="BV38" s="12"/>
      <c r="BW38" s="12"/>
      <c r="BX38" s="12"/>
      <c r="BY38" s="12"/>
      <c r="BZ38" s="12"/>
      <c r="CA38" s="12"/>
      <c r="CB38" s="12">
        <f t="shared" si="14"/>
        <v>0</v>
      </c>
      <c r="CC38" s="12" t="e">
        <f t="shared" si="15"/>
        <v>#DIV/0!</v>
      </c>
    </row>
    <row r="39" spans="1:81" ht="18">
      <c r="A39" s="25">
        <v>35</v>
      </c>
      <c r="B39" s="39" t="s">
        <v>54</v>
      </c>
      <c r="C39">
        <v>5</v>
      </c>
      <c r="D39">
        <v>8</v>
      </c>
      <c r="E39" s="13">
        <v>7</v>
      </c>
      <c r="G39" s="13"/>
      <c r="H39" s="13"/>
      <c r="I39" s="13"/>
      <c r="J39" s="13"/>
      <c r="K39" s="13"/>
      <c r="L39" s="31"/>
      <c r="M39" s="15">
        <f t="shared" si="0"/>
        <v>20</v>
      </c>
      <c r="N39" s="15">
        <f t="shared" si="1"/>
        <v>90.909090909090907</v>
      </c>
      <c r="O39" s="31">
        <v>5</v>
      </c>
      <c r="P39">
        <v>6</v>
      </c>
      <c r="Q39" s="13">
        <v>7</v>
      </c>
      <c r="S39" s="35"/>
      <c r="T39" s="36"/>
      <c r="U39" s="12"/>
      <c r="W39" s="31"/>
      <c r="X39" s="14"/>
      <c r="Y39" s="31"/>
      <c r="Z39" s="16">
        <f t="shared" si="2"/>
        <v>18</v>
      </c>
      <c r="AA39" s="16">
        <f t="shared" si="3"/>
        <v>90</v>
      </c>
      <c r="AB39">
        <v>5</v>
      </c>
      <c r="AC39" s="13">
        <v>12</v>
      </c>
      <c r="AD39" s="13">
        <v>7</v>
      </c>
      <c r="AF39" s="13"/>
      <c r="AH39" s="12"/>
      <c r="AI39" s="12"/>
      <c r="AJ39" s="12"/>
      <c r="AK39" s="12"/>
      <c r="AL39" s="18">
        <f t="shared" si="4"/>
        <v>24</v>
      </c>
      <c r="AM39" s="18">
        <f t="shared" si="5"/>
        <v>88.888888888888886</v>
      </c>
      <c r="AN39" s="14">
        <v>5</v>
      </c>
      <c r="AO39" s="13">
        <v>4</v>
      </c>
      <c r="AP39" s="14">
        <v>6</v>
      </c>
      <c r="AQ39" s="12"/>
      <c r="AR39" s="14"/>
      <c r="AS39" s="13"/>
      <c r="AT39" s="31"/>
      <c r="AU39" s="19">
        <f t="shared" si="6"/>
        <v>15</v>
      </c>
      <c r="AV39" s="19">
        <f t="shared" si="7"/>
        <v>93.75</v>
      </c>
      <c r="AW39" s="14">
        <v>4</v>
      </c>
      <c r="AX39" s="20">
        <v>7</v>
      </c>
      <c r="AY39" s="14">
        <v>16</v>
      </c>
      <c r="AZ39" s="12"/>
      <c r="BA39" s="12"/>
      <c r="BB39" s="14"/>
      <c r="BC39" s="14"/>
      <c r="BD39" s="21">
        <f t="shared" si="8"/>
        <v>27</v>
      </c>
      <c r="BE39" s="22">
        <f t="shared" si="9"/>
        <v>96.428571428571431</v>
      </c>
      <c r="BF39" s="12">
        <v>7</v>
      </c>
      <c r="BG39" s="12">
        <v>8</v>
      </c>
      <c r="BH39" s="12">
        <v>7</v>
      </c>
      <c r="BI39" s="12"/>
      <c r="BJ39" s="12"/>
      <c r="BK39" s="8">
        <f t="shared" si="10"/>
        <v>22</v>
      </c>
      <c r="BL39" s="8">
        <f t="shared" si="11"/>
        <v>88</v>
      </c>
      <c r="BM39" s="12">
        <v>1</v>
      </c>
      <c r="BN39" s="12">
        <v>3</v>
      </c>
      <c r="BO39" s="37">
        <v>3</v>
      </c>
      <c r="BP39" s="12"/>
      <c r="BQ39" s="12"/>
      <c r="BR39" s="11">
        <f t="shared" si="12"/>
        <v>7</v>
      </c>
      <c r="BS39" s="11">
        <f t="shared" si="13"/>
        <v>77.777777777777786</v>
      </c>
      <c r="BT39" s="12">
        <v>0</v>
      </c>
      <c r="BU39" s="12">
        <v>0</v>
      </c>
      <c r="BV39" s="12"/>
      <c r="BW39" s="12"/>
      <c r="BX39" s="12"/>
      <c r="BY39" s="12"/>
      <c r="BZ39" s="12"/>
      <c r="CA39" s="12"/>
      <c r="CB39" s="12">
        <f t="shared" si="14"/>
        <v>0</v>
      </c>
      <c r="CC39" s="12" t="e">
        <f t="shared" si="15"/>
        <v>#DIV/0!</v>
      </c>
    </row>
    <row r="40" spans="1:81" ht="18">
      <c r="A40" s="33">
        <v>36</v>
      </c>
      <c r="B40" s="39" t="s">
        <v>55</v>
      </c>
      <c r="C40">
        <v>5</v>
      </c>
      <c r="D40">
        <v>6</v>
      </c>
      <c r="E40" s="13">
        <v>7</v>
      </c>
      <c r="G40" s="13"/>
      <c r="H40" s="13"/>
      <c r="I40" s="13"/>
      <c r="J40" s="13"/>
      <c r="K40" s="13"/>
      <c r="L40" s="31"/>
      <c r="M40" s="15">
        <f t="shared" si="0"/>
        <v>18</v>
      </c>
      <c r="N40" s="15">
        <f t="shared" si="1"/>
        <v>81.818181818181827</v>
      </c>
      <c r="O40" s="31">
        <v>5</v>
      </c>
      <c r="P40">
        <v>5</v>
      </c>
      <c r="Q40" s="13">
        <v>2</v>
      </c>
      <c r="S40" s="35"/>
      <c r="T40" s="36"/>
      <c r="U40" s="12"/>
      <c r="W40" s="31"/>
      <c r="X40" s="14"/>
      <c r="Y40" s="31"/>
      <c r="Z40" s="16">
        <f t="shared" si="2"/>
        <v>12</v>
      </c>
      <c r="AA40" s="16">
        <f t="shared" si="3"/>
        <v>60</v>
      </c>
      <c r="AB40">
        <v>4</v>
      </c>
      <c r="AC40" s="13">
        <v>10</v>
      </c>
      <c r="AD40" s="13">
        <v>4</v>
      </c>
      <c r="AF40" s="13"/>
      <c r="AH40" s="12"/>
      <c r="AI40" s="12"/>
      <c r="AJ40" s="12"/>
      <c r="AK40" s="12"/>
      <c r="AL40" s="18">
        <f t="shared" si="4"/>
        <v>18</v>
      </c>
      <c r="AM40" s="18">
        <f t="shared" si="5"/>
        <v>66.666666666666657</v>
      </c>
      <c r="AN40" s="14">
        <v>2</v>
      </c>
      <c r="AO40" s="13">
        <v>3</v>
      </c>
      <c r="AP40" s="14">
        <v>4</v>
      </c>
      <c r="AQ40" s="12"/>
      <c r="AR40" s="14"/>
      <c r="AS40" s="13"/>
      <c r="AT40" s="31"/>
      <c r="AU40" s="19">
        <f t="shared" si="6"/>
        <v>9</v>
      </c>
      <c r="AV40" s="19">
        <f t="shared" si="7"/>
        <v>56.25</v>
      </c>
      <c r="AW40" s="14">
        <v>3</v>
      </c>
      <c r="AX40" s="20">
        <v>7</v>
      </c>
      <c r="AY40" s="14">
        <v>12</v>
      </c>
      <c r="AZ40" s="12"/>
      <c r="BA40" s="12"/>
      <c r="BB40" s="14"/>
      <c r="BC40" s="14"/>
      <c r="BD40" s="21">
        <f t="shared" si="8"/>
        <v>22</v>
      </c>
      <c r="BE40" s="22">
        <f t="shared" si="9"/>
        <v>78.571428571428569</v>
      </c>
      <c r="BF40" s="12">
        <v>7</v>
      </c>
      <c r="BG40" s="12">
        <v>8</v>
      </c>
      <c r="BH40" s="12">
        <v>6</v>
      </c>
      <c r="BI40" s="12"/>
      <c r="BJ40" s="12"/>
      <c r="BK40" s="8">
        <f t="shared" si="10"/>
        <v>21</v>
      </c>
      <c r="BL40" s="8">
        <f t="shared" si="11"/>
        <v>84</v>
      </c>
      <c r="BM40" s="12">
        <v>2</v>
      </c>
      <c r="BN40" s="12">
        <v>2</v>
      </c>
      <c r="BO40" s="37">
        <v>2</v>
      </c>
      <c r="BP40" s="12"/>
      <c r="BQ40" s="12"/>
      <c r="BR40" s="11">
        <f t="shared" si="12"/>
        <v>6</v>
      </c>
      <c r="BS40" s="11">
        <f t="shared" si="13"/>
        <v>66.666666666666657</v>
      </c>
      <c r="BT40" s="12">
        <v>0</v>
      </c>
      <c r="BU40" s="12">
        <v>0</v>
      </c>
      <c r="BV40" s="12"/>
      <c r="BW40" s="12"/>
      <c r="BX40" s="12"/>
      <c r="BY40" s="12"/>
      <c r="BZ40" s="12"/>
      <c r="CA40" s="12"/>
      <c r="CB40" s="12">
        <f t="shared" si="14"/>
        <v>0</v>
      </c>
      <c r="CC40" s="12" t="e">
        <f t="shared" si="15"/>
        <v>#DIV/0!</v>
      </c>
    </row>
    <row r="41" spans="1:81" ht="18">
      <c r="A41" s="25">
        <v>37</v>
      </c>
      <c r="B41" s="39" t="s">
        <v>56</v>
      </c>
      <c r="C41">
        <v>4</v>
      </c>
      <c r="D41">
        <v>8</v>
      </c>
      <c r="E41" s="13">
        <v>9</v>
      </c>
      <c r="G41" s="13"/>
      <c r="H41" s="13"/>
      <c r="I41" s="13"/>
      <c r="J41" s="13"/>
      <c r="K41" s="13"/>
      <c r="L41" s="31"/>
      <c r="M41" s="15">
        <f t="shared" si="0"/>
        <v>21</v>
      </c>
      <c r="N41" s="15">
        <f t="shared" si="1"/>
        <v>95.454545454545453</v>
      </c>
      <c r="O41" s="31">
        <v>5</v>
      </c>
      <c r="P41">
        <v>6</v>
      </c>
      <c r="Q41" s="13">
        <v>7</v>
      </c>
      <c r="S41" s="35"/>
      <c r="T41" s="36"/>
      <c r="U41" s="12"/>
      <c r="W41" s="31"/>
      <c r="X41" s="14"/>
      <c r="Y41" s="31"/>
      <c r="Z41" s="16">
        <f t="shared" si="2"/>
        <v>18</v>
      </c>
      <c r="AA41" s="16">
        <f t="shared" si="3"/>
        <v>90</v>
      </c>
      <c r="AB41">
        <v>5</v>
      </c>
      <c r="AC41" s="13">
        <v>10</v>
      </c>
      <c r="AD41" s="13">
        <v>7</v>
      </c>
      <c r="AF41" s="13"/>
      <c r="AH41" s="12"/>
      <c r="AI41" s="12"/>
      <c r="AJ41" s="12"/>
      <c r="AK41" s="12"/>
      <c r="AL41" s="18">
        <f t="shared" si="4"/>
        <v>22</v>
      </c>
      <c r="AM41" s="18">
        <f t="shared" si="5"/>
        <v>81.481481481481481</v>
      </c>
      <c r="AN41" s="14">
        <v>5</v>
      </c>
      <c r="AO41" s="13">
        <v>4</v>
      </c>
      <c r="AP41" s="14">
        <v>7</v>
      </c>
      <c r="AQ41" s="12"/>
      <c r="AR41" s="14"/>
      <c r="AS41" s="13"/>
      <c r="AT41" s="31"/>
      <c r="AU41" s="19">
        <f t="shared" si="6"/>
        <v>16</v>
      </c>
      <c r="AV41" s="19">
        <f t="shared" si="7"/>
        <v>100</v>
      </c>
      <c r="AW41" s="14">
        <v>2</v>
      </c>
      <c r="AX41" s="20">
        <v>7</v>
      </c>
      <c r="AY41" s="14">
        <v>17</v>
      </c>
      <c r="AZ41" s="12"/>
      <c r="BA41" s="12"/>
      <c r="BB41" s="14"/>
      <c r="BC41" s="14"/>
      <c r="BD41" s="21">
        <f t="shared" si="8"/>
        <v>26</v>
      </c>
      <c r="BE41" s="22">
        <f t="shared" si="9"/>
        <v>92.857142857142861</v>
      </c>
      <c r="BF41" s="12">
        <v>9</v>
      </c>
      <c r="BG41" s="12">
        <v>8</v>
      </c>
      <c r="BH41" s="12">
        <v>8</v>
      </c>
      <c r="BI41" s="12"/>
      <c r="BJ41" s="12"/>
      <c r="BK41" s="8">
        <f t="shared" si="10"/>
        <v>25</v>
      </c>
      <c r="BL41" s="8">
        <f t="shared" si="11"/>
        <v>100</v>
      </c>
      <c r="BM41" s="12">
        <v>1</v>
      </c>
      <c r="BN41" s="12">
        <v>3</v>
      </c>
      <c r="BO41" s="37">
        <v>3</v>
      </c>
      <c r="BP41" s="12"/>
      <c r="BQ41" s="12"/>
      <c r="BR41" s="11">
        <f t="shared" si="12"/>
        <v>7</v>
      </c>
      <c r="BS41" s="11">
        <f t="shared" si="13"/>
        <v>77.777777777777786</v>
      </c>
      <c r="BT41" s="12">
        <v>0</v>
      </c>
      <c r="BU41" s="12">
        <v>0</v>
      </c>
      <c r="BV41" s="12"/>
      <c r="BW41" s="12"/>
      <c r="BX41" s="12"/>
      <c r="BY41" s="12"/>
      <c r="BZ41" s="12"/>
      <c r="CA41" s="12"/>
      <c r="CB41" s="12">
        <f t="shared" si="14"/>
        <v>0</v>
      </c>
      <c r="CC41" s="12" t="e">
        <f t="shared" si="15"/>
        <v>#DIV/0!</v>
      </c>
    </row>
    <row r="42" spans="1:81" ht="18">
      <c r="A42" s="33">
        <v>38</v>
      </c>
      <c r="B42" s="39" t="s">
        <v>57</v>
      </c>
      <c r="C42">
        <v>5</v>
      </c>
      <c r="D42">
        <v>8</v>
      </c>
      <c r="E42" s="13">
        <v>9</v>
      </c>
      <c r="G42" s="13"/>
      <c r="H42" s="13"/>
      <c r="I42" s="13"/>
      <c r="J42" s="13"/>
      <c r="K42" s="13"/>
      <c r="L42" s="31"/>
      <c r="M42" s="15">
        <f t="shared" si="0"/>
        <v>22</v>
      </c>
      <c r="N42" s="15">
        <f t="shared" si="1"/>
        <v>100</v>
      </c>
      <c r="O42" s="31">
        <v>5</v>
      </c>
      <c r="P42">
        <v>6</v>
      </c>
      <c r="Q42" s="13">
        <v>7</v>
      </c>
      <c r="S42" s="35"/>
      <c r="T42" s="36"/>
      <c r="U42" s="12"/>
      <c r="W42" s="31"/>
      <c r="X42" s="14"/>
      <c r="Y42" s="31"/>
      <c r="Z42" s="16">
        <f t="shared" si="2"/>
        <v>18</v>
      </c>
      <c r="AA42" s="16">
        <f t="shared" si="3"/>
        <v>90</v>
      </c>
      <c r="AB42">
        <v>4</v>
      </c>
      <c r="AC42" s="13">
        <v>12</v>
      </c>
      <c r="AD42" s="13">
        <v>8</v>
      </c>
      <c r="AF42" s="13"/>
      <c r="AH42" s="12"/>
      <c r="AI42" s="12"/>
      <c r="AJ42" s="12"/>
      <c r="AK42" s="12"/>
      <c r="AL42" s="18">
        <f t="shared" si="4"/>
        <v>24</v>
      </c>
      <c r="AM42" s="18">
        <f t="shared" si="5"/>
        <v>88.888888888888886</v>
      </c>
      <c r="AN42" s="14">
        <v>4</v>
      </c>
      <c r="AO42" s="13">
        <v>4</v>
      </c>
      <c r="AP42" s="14">
        <v>7</v>
      </c>
      <c r="AQ42" s="12"/>
      <c r="AR42" s="14"/>
      <c r="AS42" s="13"/>
      <c r="AT42" s="31"/>
      <c r="AU42" s="19">
        <f t="shared" si="6"/>
        <v>15</v>
      </c>
      <c r="AV42" s="19">
        <f t="shared" si="7"/>
        <v>93.75</v>
      </c>
      <c r="AW42" s="14">
        <v>3</v>
      </c>
      <c r="AX42" s="20">
        <v>7</v>
      </c>
      <c r="AY42" s="14">
        <v>17</v>
      </c>
      <c r="AZ42" s="12"/>
      <c r="BA42" s="12"/>
      <c r="BB42" s="14"/>
      <c r="BC42" s="14"/>
      <c r="BD42" s="21">
        <f t="shared" si="8"/>
        <v>27</v>
      </c>
      <c r="BE42" s="22">
        <f t="shared" si="9"/>
        <v>96.428571428571431</v>
      </c>
      <c r="BF42" s="12">
        <v>7</v>
      </c>
      <c r="BG42" s="12">
        <v>8</v>
      </c>
      <c r="BH42" s="12">
        <v>8</v>
      </c>
      <c r="BI42" s="12"/>
      <c r="BJ42" s="12"/>
      <c r="BK42" s="8">
        <f t="shared" si="10"/>
        <v>23</v>
      </c>
      <c r="BL42" s="8">
        <f t="shared" si="11"/>
        <v>92</v>
      </c>
      <c r="BM42" s="12">
        <v>2</v>
      </c>
      <c r="BN42" s="12">
        <v>4</v>
      </c>
      <c r="BO42" s="37">
        <v>3</v>
      </c>
      <c r="BP42" s="12"/>
      <c r="BQ42" s="12"/>
      <c r="BR42" s="11">
        <f t="shared" si="12"/>
        <v>9</v>
      </c>
      <c r="BS42" s="11">
        <f t="shared" si="13"/>
        <v>100</v>
      </c>
      <c r="BT42" s="12">
        <v>0</v>
      </c>
      <c r="BU42" s="12">
        <v>0</v>
      </c>
      <c r="BV42" s="12"/>
      <c r="BW42" s="12"/>
      <c r="BX42" s="12"/>
      <c r="BY42" s="12"/>
      <c r="BZ42" s="12"/>
      <c r="CA42" s="12"/>
      <c r="CB42" s="12">
        <f t="shared" si="14"/>
        <v>0</v>
      </c>
      <c r="CC42" s="12" t="e">
        <f t="shared" si="15"/>
        <v>#DIV/0!</v>
      </c>
    </row>
    <row r="43" spans="1:81" ht="18">
      <c r="A43" s="25">
        <v>39</v>
      </c>
      <c r="B43" s="39" t="s">
        <v>58</v>
      </c>
      <c r="C43">
        <v>3</v>
      </c>
      <c r="D43">
        <v>7</v>
      </c>
      <c r="E43" s="13">
        <v>7</v>
      </c>
      <c r="G43" s="13"/>
      <c r="H43" s="13"/>
      <c r="I43" s="13"/>
      <c r="J43" s="13"/>
      <c r="K43" s="13"/>
      <c r="L43" s="31"/>
      <c r="M43" s="15">
        <f t="shared" si="0"/>
        <v>17</v>
      </c>
      <c r="N43" s="15">
        <f t="shared" si="1"/>
        <v>77.272727272727266</v>
      </c>
      <c r="O43" s="31">
        <v>4</v>
      </c>
      <c r="P43">
        <v>5</v>
      </c>
      <c r="Q43" s="13">
        <v>5</v>
      </c>
      <c r="S43" s="35"/>
      <c r="T43" s="36"/>
      <c r="U43" s="12"/>
      <c r="W43" s="31"/>
      <c r="X43" s="14"/>
      <c r="Y43" s="31"/>
      <c r="Z43" s="16">
        <f t="shared" si="2"/>
        <v>14</v>
      </c>
      <c r="AA43" s="16">
        <f t="shared" si="3"/>
        <v>70</v>
      </c>
      <c r="AB43">
        <v>3</v>
      </c>
      <c r="AC43" s="13">
        <v>9</v>
      </c>
      <c r="AD43" s="13">
        <v>6</v>
      </c>
      <c r="AF43" s="13"/>
      <c r="AH43" s="12"/>
      <c r="AI43" s="12"/>
      <c r="AJ43" s="12"/>
      <c r="AK43" s="12"/>
      <c r="AL43" s="18">
        <f t="shared" si="4"/>
        <v>18</v>
      </c>
      <c r="AM43" s="18">
        <f t="shared" si="5"/>
        <v>66.666666666666657</v>
      </c>
      <c r="AN43" s="14">
        <v>3</v>
      </c>
      <c r="AO43" s="13">
        <v>4</v>
      </c>
      <c r="AP43" s="14">
        <v>7</v>
      </c>
      <c r="AQ43" s="12"/>
      <c r="AR43" s="14"/>
      <c r="AS43" s="13"/>
      <c r="AT43" s="31"/>
      <c r="AU43" s="19">
        <f t="shared" si="6"/>
        <v>14</v>
      </c>
      <c r="AV43" s="19">
        <f t="shared" si="7"/>
        <v>87.5</v>
      </c>
      <c r="AW43" s="14">
        <v>0</v>
      </c>
      <c r="AX43" s="20">
        <v>6</v>
      </c>
      <c r="AY43" s="14">
        <v>16</v>
      </c>
      <c r="AZ43" s="12"/>
      <c r="BA43" s="12"/>
      <c r="BB43" s="14"/>
      <c r="BC43" s="14"/>
      <c r="BD43" s="21">
        <f t="shared" si="8"/>
        <v>22</v>
      </c>
      <c r="BE43" s="22">
        <f t="shared" si="9"/>
        <v>78.571428571428569</v>
      </c>
      <c r="BF43" s="12">
        <v>7</v>
      </c>
      <c r="BG43" s="12">
        <v>8</v>
      </c>
      <c r="BH43" s="12">
        <v>6</v>
      </c>
      <c r="BI43" s="12"/>
      <c r="BJ43" s="12"/>
      <c r="BK43" s="8">
        <f t="shared" si="10"/>
        <v>21</v>
      </c>
      <c r="BL43" s="8">
        <f t="shared" si="11"/>
        <v>84</v>
      </c>
      <c r="BM43" s="12">
        <v>2</v>
      </c>
      <c r="BN43" s="12">
        <v>3</v>
      </c>
      <c r="BO43" s="37">
        <v>3</v>
      </c>
      <c r="BP43" s="12"/>
      <c r="BQ43" s="12"/>
      <c r="BR43" s="11">
        <f t="shared" si="12"/>
        <v>8</v>
      </c>
      <c r="BS43" s="11">
        <f t="shared" si="13"/>
        <v>88.888888888888886</v>
      </c>
      <c r="BT43" s="12">
        <v>0</v>
      </c>
      <c r="BU43" s="12">
        <v>0</v>
      </c>
      <c r="BV43" s="12"/>
      <c r="BW43" s="12"/>
      <c r="BX43" s="12"/>
      <c r="BY43" s="12"/>
      <c r="BZ43" s="12"/>
      <c r="CA43" s="12"/>
      <c r="CB43" s="12">
        <f t="shared" si="14"/>
        <v>0</v>
      </c>
      <c r="CC43" s="12" t="e">
        <f t="shared" si="15"/>
        <v>#DIV/0!</v>
      </c>
    </row>
    <row r="44" spans="1:81" ht="18">
      <c r="A44" s="33">
        <v>40</v>
      </c>
      <c r="B44" s="39" t="s">
        <v>59</v>
      </c>
      <c r="C44">
        <v>5</v>
      </c>
      <c r="D44">
        <v>8</v>
      </c>
      <c r="E44" s="13">
        <v>6</v>
      </c>
      <c r="G44" s="13"/>
      <c r="H44" s="13"/>
      <c r="I44" s="13"/>
      <c r="J44" s="13"/>
      <c r="K44" s="13"/>
      <c r="L44" s="31"/>
      <c r="M44" s="15">
        <f t="shared" si="0"/>
        <v>19</v>
      </c>
      <c r="N44" s="15">
        <f t="shared" si="1"/>
        <v>86.36363636363636</v>
      </c>
      <c r="O44" s="31">
        <v>7</v>
      </c>
      <c r="P44">
        <v>5</v>
      </c>
      <c r="Q44" s="13">
        <v>6</v>
      </c>
      <c r="S44" s="35"/>
      <c r="T44" s="36"/>
      <c r="U44" s="12"/>
      <c r="W44" s="31"/>
      <c r="X44" s="14"/>
      <c r="Y44" s="31"/>
      <c r="Z44" s="16">
        <f t="shared" si="2"/>
        <v>18</v>
      </c>
      <c r="AA44" s="16">
        <f t="shared" si="3"/>
        <v>90</v>
      </c>
      <c r="AB44">
        <v>6</v>
      </c>
      <c r="AC44" s="13">
        <v>13</v>
      </c>
      <c r="AD44" s="13">
        <v>5</v>
      </c>
      <c r="AF44" s="13"/>
      <c r="AH44" s="12"/>
      <c r="AI44" s="12"/>
      <c r="AJ44" s="12"/>
      <c r="AK44" s="12"/>
      <c r="AL44" s="18">
        <f t="shared" si="4"/>
        <v>24</v>
      </c>
      <c r="AM44" s="18">
        <f t="shared" si="5"/>
        <v>88.888888888888886</v>
      </c>
      <c r="AN44" s="14">
        <v>5</v>
      </c>
      <c r="AO44" s="13">
        <v>4</v>
      </c>
      <c r="AP44" s="14">
        <v>4</v>
      </c>
      <c r="AQ44" s="12"/>
      <c r="AR44" s="14"/>
      <c r="AS44" s="13"/>
      <c r="AT44" s="31"/>
      <c r="AU44" s="19">
        <f t="shared" si="6"/>
        <v>13</v>
      </c>
      <c r="AV44" s="19">
        <f t="shared" si="7"/>
        <v>81.25</v>
      </c>
      <c r="AW44" s="14">
        <v>4</v>
      </c>
      <c r="AX44" s="20">
        <v>7</v>
      </c>
      <c r="AY44" s="14">
        <v>11</v>
      </c>
      <c r="AZ44" s="12"/>
      <c r="BA44" s="12"/>
      <c r="BB44" s="14"/>
      <c r="BC44" s="14"/>
      <c r="BD44" s="21">
        <f t="shared" si="8"/>
        <v>22</v>
      </c>
      <c r="BE44" s="22">
        <f t="shared" si="9"/>
        <v>78.571428571428569</v>
      </c>
      <c r="BF44" s="12">
        <v>6</v>
      </c>
      <c r="BG44" s="12">
        <v>8</v>
      </c>
      <c r="BH44" s="12">
        <v>5</v>
      </c>
      <c r="BI44" s="12"/>
      <c r="BJ44" s="12"/>
      <c r="BK44" s="8">
        <f t="shared" si="10"/>
        <v>19</v>
      </c>
      <c r="BL44" s="8">
        <f t="shared" si="11"/>
        <v>76</v>
      </c>
      <c r="BM44" s="12">
        <v>2</v>
      </c>
      <c r="BN44" s="12">
        <v>4</v>
      </c>
      <c r="BO44" s="37">
        <v>1</v>
      </c>
      <c r="BP44" s="12"/>
      <c r="BQ44" s="12"/>
      <c r="BR44" s="11">
        <f t="shared" si="12"/>
        <v>7</v>
      </c>
      <c r="BS44" s="11">
        <f t="shared" si="13"/>
        <v>77.777777777777786</v>
      </c>
      <c r="BT44" s="12">
        <v>0</v>
      </c>
      <c r="BU44" s="12">
        <v>0</v>
      </c>
      <c r="BV44" s="12"/>
      <c r="BW44" s="12"/>
      <c r="BX44" s="12"/>
      <c r="BY44" s="12"/>
      <c r="BZ44" s="12"/>
      <c r="CA44" s="12"/>
      <c r="CB44" s="12">
        <f t="shared" si="14"/>
        <v>0</v>
      </c>
      <c r="CC44" s="12" t="e">
        <f t="shared" si="15"/>
        <v>#DIV/0!</v>
      </c>
    </row>
    <row r="45" spans="1:81" ht="18">
      <c r="A45" s="25">
        <v>41</v>
      </c>
      <c r="B45" s="39" t="s">
        <v>60</v>
      </c>
      <c r="C45">
        <v>5</v>
      </c>
      <c r="D45">
        <v>8</v>
      </c>
      <c r="E45" s="13">
        <v>7</v>
      </c>
      <c r="G45" s="13"/>
      <c r="H45" s="13"/>
      <c r="I45" s="13"/>
      <c r="J45" s="13"/>
      <c r="K45" s="13"/>
      <c r="L45" s="31"/>
      <c r="M45" s="15">
        <f t="shared" si="0"/>
        <v>20</v>
      </c>
      <c r="N45" s="15">
        <f t="shared" si="1"/>
        <v>90.909090909090907</v>
      </c>
      <c r="O45" s="31">
        <v>7</v>
      </c>
      <c r="P45">
        <v>6</v>
      </c>
      <c r="Q45" s="13">
        <v>6</v>
      </c>
      <c r="S45" s="35"/>
      <c r="T45" s="36"/>
      <c r="U45" s="12"/>
      <c r="W45" s="31"/>
      <c r="X45" s="14"/>
      <c r="Y45" s="31"/>
      <c r="Z45" s="16">
        <f t="shared" si="2"/>
        <v>19</v>
      </c>
      <c r="AA45" s="16">
        <f t="shared" si="3"/>
        <v>95</v>
      </c>
      <c r="AB45">
        <v>6</v>
      </c>
      <c r="AC45" s="13">
        <v>13</v>
      </c>
      <c r="AD45" s="13">
        <v>6</v>
      </c>
      <c r="AF45" s="13"/>
      <c r="AH45" s="12"/>
      <c r="AI45" s="12"/>
      <c r="AJ45" s="12"/>
      <c r="AK45" s="12"/>
      <c r="AL45" s="18">
        <f t="shared" si="4"/>
        <v>25</v>
      </c>
      <c r="AM45" s="18">
        <f t="shared" si="5"/>
        <v>92.592592592592595</v>
      </c>
      <c r="AN45" s="14">
        <v>4</v>
      </c>
      <c r="AO45" s="13">
        <v>4</v>
      </c>
      <c r="AP45" s="14">
        <v>6</v>
      </c>
      <c r="AQ45" s="12"/>
      <c r="AR45" s="14"/>
      <c r="AS45" s="13"/>
      <c r="AT45" s="31"/>
      <c r="AU45" s="19">
        <f t="shared" si="6"/>
        <v>14</v>
      </c>
      <c r="AV45" s="19">
        <f t="shared" si="7"/>
        <v>87.5</v>
      </c>
      <c r="AW45" s="14">
        <v>4</v>
      </c>
      <c r="AX45" s="20">
        <v>7</v>
      </c>
      <c r="AY45" s="14">
        <v>15</v>
      </c>
      <c r="AZ45" s="12"/>
      <c r="BA45" s="12"/>
      <c r="BB45" s="14"/>
      <c r="BC45" s="14"/>
      <c r="BD45" s="21">
        <f t="shared" si="8"/>
        <v>26</v>
      </c>
      <c r="BE45" s="22">
        <f t="shared" si="9"/>
        <v>92.857142857142861</v>
      </c>
      <c r="BF45" s="12">
        <v>8</v>
      </c>
      <c r="BG45" s="12">
        <v>8</v>
      </c>
      <c r="BH45" s="12">
        <v>6</v>
      </c>
      <c r="BI45" s="12"/>
      <c r="BJ45" s="12"/>
      <c r="BK45" s="8">
        <f t="shared" si="10"/>
        <v>22</v>
      </c>
      <c r="BL45" s="8">
        <f t="shared" si="11"/>
        <v>88</v>
      </c>
      <c r="BM45" s="12">
        <v>2</v>
      </c>
      <c r="BN45" s="12">
        <v>3</v>
      </c>
      <c r="BO45" s="37">
        <v>3</v>
      </c>
      <c r="BP45" s="12"/>
      <c r="BQ45" s="12"/>
      <c r="BR45" s="11">
        <f t="shared" si="12"/>
        <v>8</v>
      </c>
      <c r="BS45" s="11">
        <f t="shared" si="13"/>
        <v>88.888888888888886</v>
      </c>
      <c r="BT45" s="12">
        <v>0</v>
      </c>
      <c r="BU45" s="12">
        <v>0</v>
      </c>
      <c r="BV45" s="12"/>
      <c r="BW45" s="12"/>
      <c r="BX45" s="12"/>
      <c r="BY45" s="12"/>
      <c r="BZ45" s="12"/>
      <c r="CA45" s="12"/>
      <c r="CB45" s="12">
        <f t="shared" si="14"/>
        <v>0</v>
      </c>
      <c r="CC45" s="12" t="e">
        <f t="shared" si="15"/>
        <v>#DIV/0!</v>
      </c>
    </row>
    <row r="46" spans="1:81" ht="18">
      <c r="A46" s="33">
        <v>42</v>
      </c>
      <c r="B46" s="39" t="s">
        <v>61</v>
      </c>
      <c r="C46">
        <v>5</v>
      </c>
      <c r="D46">
        <v>4</v>
      </c>
      <c r="E46" s="13">
        <v>7</v>
      </c>
      <c r="G46" s="13"/>
      <c r="H46" s="13"/>
      <c r="I46" s="13"/>
      <c r="J46" s="13"/>
      <c r="K46" s="13"/>
      <c r="L46" s="31"/>
      <c r="M46" s="15">
        <f t="shared" si="0"/>
        <v>16</v>
      </c>
      <c r="N46" s="15">
        <f t="shared" si="1"/>
        <v>72.727272727272734</v>
      </c>
      <c r="O46" s="31">
        <v>5</v>
      </c>
      <c r="P46">
        <v>5</v>
      </c>
      <c r="Q46" s="13">
        <v>7</v>
      </c>
      <c r="S46" s="35"/>
      <c r="T46" s="36"/>
      <c r="U46" s="12"/>
      <c r="W46" s="31"/>
      <c r="X46" s="14"/>
      <c r="Y46" s="31"/>
      <c r="Z46" s="16">
        <f t="shared" si="2"/>
        <v>17</v>
      </c>
      <c r="AA46" s="16">
        <f t="shared" si="3"/>
        <v>85</v>
      </c>
      <c r="AB46">
        <v>5</v>
      </c>
      <c r="AC46" s="13">
        <v>10</v>
      </c>
      <c r="AD46" s="13">
        <v>8</v>
      </c>
      <c r="AF46" s="13"/>
      <c r="AH46" s="12"/>
      <c r="AI46" s="12"/>
      <c r="AJ46" s="12"/>
      <c r="AK46" s="12"/>
      <c r="AL46" s="18">
        <f t="shared" si="4"/>
        <v>23</v>
      </c>
      <c r="AM46" s="18">
        <f t="shared" si="5"/>
        <v>85.18518518518519</v>
      </c>
      <c r="AN46" s="14">
        <v>5</v>
      </c>
      <c r="AO46" s="13">
        <v>3</v>
      </c>
      <c r="AP46" s="14">
        <v>7</v>
      </c>
      <c r="AQ46" s="12"/>
      <c r="AR46" s="14"/>
      <c r="AS46" s="13"/>
      <c r="AT46" s="31"/>
      <c r="AU46" s="19">
        <f t="shared" si="6"/>
        <v>15</v>
      </c>
      <c r="AV46" s="19">
        <f t="shared" si="7"/>
        <v>93.75</v>
      </c>
      <c r="AW46" s="14">
        <v>4</v>
      </c>
      <c r="AX46" s="20">
        <v>5</v>
      </c>
      <c r="AY46" s="14">
        <v>15</v>
      </c>
      <c r="AZ46" s="12"/>
      <c r="BA46" s="12"/>
      <c r="BB46" s="14"/>
      <c r="BC46" s="14"/>
      <c r="BD46" s="21">
        <f t="shared" si="8"/>
        <v>24</v>
      </c>
      <c r="BE46" s="22">
        <f t="shared" si="9"/>
        <v>85.714285714285708</v>
      </c>
      <c r="BF46" s="12">
        <v>6</v>
      </c>
      <c r="BG46" s="12">
        <v>4</v>
      </c>
      <c r="BH46" s="12">
        <v>8</v>
      </c>
      <c r="BI46" s="12"/>
      <c r="BJ46" s="12"/>
      <c r="BK46" s="8">
        <f t="shared" si="10"/>
        <v>18</v>
      </c>
      <c r="BL46" s="8">
        <f t="shared" si="11"/>
        <v>72</v>
      </c>
      <c r="BM46" s="12">
        <v>1</v>
      </c>
      <c r="BN46" s="12">
        <v>2</v>
      </c>
      <c r="BO46" s="37">
        <v>2</v>
      </c>
      <c r="BP46" s="12"/>
      <c r="BQ46" s="12"/>
      <c r="BR46" s="11">
        <f t="shared" si="12"/>
        <v>5</v>
      </c>
      <c r="BS46" s="11">
        <f t="shared" si="13"/>
        <v>55.555555555555557</v>
      </c>
      <c r="BT46" s="12">
        <v>0</v>
      </c>
      <c r="BU46" s="12">
        <v>0</v>
      </c>
      <c r="BV46" s="12"/>
      <c r="BW46" s="12"/>
      <c r="BX46" s="12"/>
      <c r="BY46" s="12"/>
      <c r="BZ46" s="12"/>
      <c r="CA46" s="12"/>
      <c r="CB46" s="12">
        <f t="shared" si="14"/>
        <v>0</v>
      </c>
      <c r="CC46" s="12" t="e">
        <f t="shared" si="15"/>
        <v>#DIV/0!</v>
      </c>
    </row>
    <row r="47" spans="1:81" ht="18">
      <c r="A47" s="25">
        <v>43</v>
      </c>
      <c r="B47" s="39" t="s">
        <v>62</v>
      </c>
      <c r="C47">
        <v>5</v>
      </c>
      <c r="D47">
        <v>8</v>
      </c>
      <c r="E47" s="13">
        <v>8</v>
      </c>
      <c r="G47" s="13"/>
      <c r="H47" s="13"/>
      <c r="I47" s="13"/>
      <c r="J47" s="13"/>
      <c r="K47" s="13"/>
      <c r="L47" s="31"/>
      <c r="M47" s="15">
        <f t="shared" si="0"/>
        <v>21</v>
      </c>
      <c r="N47" s="15">
        <f t="shared" si="1"/>
        <v>95.454545454545453</v>
      </c>
      <c r="O47" s="31">
        <v>6</v>
      </c>
      <c r="P47">
        <v>4</v>
      </c>
      <c r="Q47" s="13">
        <v>6</v>
      </c>
      <c r="S47" s="35"/>
      <c r="T47" s="36"/>
      <c r="U47" s="12"/>
      <c r="W47" s="31"/>
      <c r="X47" s="14"/>
      <c r="Y47" s="31"/>
      <c r="Z47" s="16">
        <f t="shared" si="2"/>
        <v>16</v>
      </c>
      <c r="AA47" s="16">
        <f t="shared" si="3"/>
        <v>80</v>
      </c>
      <c r="AB47">
        <v>6</v>
      </c>
      <c r="AC47" s="13">
        <v>11</v>
      </c>
      <c r="AD47" s="13">
        <v>5</v>
      </c>
      <c r="AF47" s="13"/>
      <c r="AH47" s="12"/>
      <c r="AI47" s="12"/>
      <c r="AJ47" s="12"/>
      <c r="AK47" s="12"/>
      <c r="AL47" s="18">
        <f t="shared" si="4"/>
        <v>22</v>
      </c>
      <c r="AM47" s="18">
        <f t="shared" si="5"/>
        <v>81.481481481481481</v>
      </c>
      <c r="AN47" s="14">
        <v>4</v>
      </c>
      <c r="AO47" s="13">
        <v>3</v>
      </c>
      <c r="AP47" s="14">
        <v>4</v>
      </c>
      <c r="AQ47" s="12"/>
      <c r="AR47" s="14"/>
      <c r="AS47" s="13"/>
      <c r="AT47" s="31"/>
      <c r="AU47" s="19">
        <f t="shared" si="6"/>
        <v>11</v>
      </c>
      <c r="AV47" s="19">
        <f t="shared" si="7"/>
        <v>68.75</v>
      </c>
      <c r="AW47" s="14">
        <v>4</v>
      </c>
      <c r="AX47" s="20">
        <v>7</v>
      </c>
      <c r="AY47" s="14">
        <v>10</v>
      </c>
      <c r="AZ47" s="12"/>
      <c r="BA47" s="12"/>
      <c r="BB47" s="14"/>
      <c r="BC47" s="14"/>
      <c r="BD47" s="21">
        <f t="shared" si="8"/>
        <v>21</v>
      </c>
      <c r="BE47" s="22">
        <f t="shared" si="9"/>
        <v>75</v>
      </c>
      <c r="BF47" s="12">
        <v>7</v>
      </c>
      <c r="BG47" s="12">
        <v>5</v>
      </c>
      <c r="BH47" s="12">
        <v>4</v>
      </c>
      <c r="BI47" s="12"/>
      <c r="BJ47" s="12"/>
      <c r="BK47" s="8">
        <f t="shared" si="10"/>
        <v>16</v>
      </c>
      <c r="BL47" s="8">
        <f t="shared" si="11"/>
        <v>64</v>
      </c>
      <c r="BM47" s="12">
        <v>1</v>
      </c>
      <c r="BN47" s="12">
        <v>4</v>
      </c>
      <c r="BO47" s="37">
        <v>1</v>
      </c>
      <c r="BP47" s="12"/>
      <c r="BQ47" s="12"/>
      <c r="BR47" s="11">
        <f t="shared" si="12"/>
        <v>6</v>
      </c>
      <c r="BS47" s="11">
        <f t="shared" si="13"/>
        <v>66.666666666666657</v>
      </c>
      <c r="BT47" s="12">
        <v>0</v>
      </c>
      <c r="BU47" s="12">
        <v>0</v>
      </c>
      <c r="BV47" s="12"/>
      <c r="BW47" s="12"/>
      <c r="BX47" s="12"/>
      <c r="BY47" s="12"/>
      <c r="BZ47" s="12"/>
      <c r="CA47" s="12"/>
      <c r="CB47" s="12">
        <f t="shared" si="14"/>
        <v>0</v>
      </c>
      <c r="CC47" s="12" t="e">
        <f t="shared" si="15"/>
        <v>#DIV/0!</v>
      </c>
    </row>
    <row r="48" spans="1:81" ht="18">
      <c r="A48" s="33">
        <v>44</v>
      </c>
      <c r="B48" s="39" t="s">
        <v>63</v>
      </c>
      <c r="C48">
        <v>5</v>
      </c>
      <c r="D48">
        <v>8</v>
      </c>
      <c r="E48" s="13">
        <v>8</v>
      </c>
      <c r="G48" s="13"/>
      <c r="H48" s="13"/>
      <c r="I48" s="13"/>
      <c r="J48" s="13"/>
      <c r="K48" s="13"/>
      <c r="L48" s="31"/>
      <c r="M48" s="15">
        <f t="shared" si="0"/>
        <v>21</v>
      </c>
      <c r="N48" s="15">
        <f t="shared" si="1"/>
        <v>95.454545454545453</v>
      </c>
      <c r="O48" s="31">
        <v>7</v>
      </c>
      <c r="P48">
        <v>6</v>
      </c>
      <c r="Q48" s="13">
        <v>7</v>
      </c>
      <c r="S48" s="35"/>
      <c r="T48" s="36"/>
      <c r="U48" s="12"/>
      <c r="W48" s="31"/>
      <c r="X48" s="14"/>
      <c r="Y48" s="31"/>
      <c r="Z48" s="16">
        <f t="shared" si="2"/>
        <v>20</v>
      </c>
      <c r="AA48" s="16">
        <f t="shared" si="3"/>
        <v>100</v>
      </c>
      <c r="AB48">
        <v>6</v>
      </c>
      <c r="AC48" s="13">
        <v>12</v>
      </c>
      <c r="AD48" s="13">
        <v>8</v>
      </c>
      <c r="AF48" s="13"/>
      <c r="AH48" s="12"/>
      <c r="AI48" s="12"/>
      <c r="AJ48" s="12"/>
      <c r="AK48" s="12"/>
      <c r="AL48" s="18">
        <f t="shared" si="4"/>
        <v>26</v>
      </c>
      <c r="AM48" s="18">
        <f t="shared" si="5"/>
        <v>96.296296296296291</v>
      </c>
      <c r="AN48" s="14">
        <v>5</v>
      </c>
      <c r="AO48" s="13">
        <v>4</v>
      </c>
      <c r="AP48" s="14">
        <v>7</v>
      </c>
      <c r="AQ48" s="12"/>
      <c r="AR48" s="14"/>
      <c r="AS48" s="13"/>
      <c r="AT48" s="31"/>
      <c r="AU48" s="19">
        <f t="shared" si="6"/>
        <v>16</v>
      </c>
      <c r="AV48" s="19">
        <f t="shared" si="7"/>
        <v>100</v>
      </c>
      <c r="AW48" s="14">
        <v>4</v>
      </c>
      <c r="AX48" s="20">
        <v>6</v>
      </c>
      <c r="AY48" s="14">
        <v>16</v>
      </c>
      <c r="AZ48" s="12"/>
      <c r="BA48" s="12"/>
      <c r="BB48" s="14"/>
      <c r="BC48" s="14"/>
      <c r="BD48" s="21">
        <f t="shared" si="8"/>
        <v>26</v>
      </c>
      <c r="BE48" s="22">
        <f t="shared" si="9"/>
        <v>92.857142857142861</v>
      </c>
      <c r="BF48" s="12">
        <v>8</v>
      </c>
      <c r="BG48" s="12">
        <v>8</v>
      </c>
      <c r="BH48" s="12">
        <v>8</v>
      </c>
      <c r="BI48" s="12"/>
      <c r="BJ48" s="12"/>
      <c r="BK48" s="8">
        <f t="shared" si="10"/>
        <v>24</v>
      </c>
      <c r="BL48" s="8">
        <f t="shared" si="11"/>
        <v>96</v>
      </c>
      <c r="BM48" s="12">
        <v>2</v>
      </c>
      <c r="BN48" s="12">
        <v>4</v>
      </c>
      <c r="BO48" s="37">
        <v>2</v>
      </c>
      <c r="BP48" s="12"/>
      <c r="BQ48" s="12"/>
      <c r="BR48" s="11">
        <f t="shared" si="12"/>
        <v>8</v>
      </c>
      <c r="BS48" s="11">
        <f t="shared" si="13"/>
        <v>88.888888888888886</v>
      </c>
      <c r="BT48" s="12">
        <v>0</v>
      </c>
      <c r="BU48" s="12">
        <v>0</v>
      </c>
      <c r="BV48" s="12"/>
      <c r="BW48" s="12"/>
      <c r="BX48" s="12"/>
      <c r="BY48" s="12"/>
      <c r="BZ48" s="12"/>
      <c r="CA48" s="12"/>
      <c r="CB48" s="12">
        <f t="shared" si="14"/>
        <v>0</v>
      </c>
      <c r="CC48" s="12" t="e">
        <f t="shared" si="15"/>
        <v>#DIV/0!</v>
      </c>
    </row>
    <row r="49" spans="1:81" ht="18">
      <c r="A49" s="25">
        <v>45</v>
      </c>
      <c r="B49" s="39" t="s">
        <v>64</v>
      </c>
      <c r="C49">
        <v>3</v>
      </c>
      <c r="D49">
        <v>8</v>
      </c>
      <c r="E49" s="13">
        <v>8</v>
      </c>
      <c r="G49" s="13"/>
      <c r="H49" s="13"/>
      <c r="I49" s="13"/>
      <c r="J49" s="13"/>
      <c r="K49" s="13"/>
      <c r="L49" s="31"/>
      <c r="M49" s="15">
        <f t="shared" si="0"/>
        <v>19</v>
      </c>
      <c r="N49" s="15">
        <f t="shared" si="1"/>
        <v>86.36363636363636</v>
      </c>
      <c r="O49" s="31">
        <v>4</v>
      </c>
      <c r="P49">
        <v>6</v>
      </c>
      <c r="Q49" s="13">
        <v>7</v>
      </c>
      <c r="S49" s="35"/>
      <c r="T49" s="36"/>
      <c r="U49" s="12"/>
      <c r="W49" s="31"/>
      <c r="X49" s="14"/>
      <c r="Y49" s="31"/>
      <c r="Z49" s="16">
        <f t="shared" si="2"/>
        <v>17</v>
      </c>
      <c r="AA49" s="16">
        <f t="shared" si="3"/>
        <v>85</v>
      </c>
      <c r="AB49">
        <v>4</v>
      </c>
      <c r="AC49" s="13">
        <v>12</v>
      </c>
      <c r="AD49" s="13">
        <v>8</v>
      </c>
      <c r="AF49" s="13"/>
      <c r="AH49" s="12"/>
      <c r="AI49" s="12"/>
      <c r="AJ49" s="12"/>
      <c r="AK49" s="12"/>
      <c r="AL49" s="18">
        <f t="shared" si="4"/>
        <v>24</v>
      </c>
      <c r="AM49" s="18">
        <f t="shared" si="5"/>
        <v>88.888888888888886</v>
      </c>
      <c r="AN49" s="14">
        <v>3</v>
      </c>
      <c r="AO49" s="13">
        <v>4</v>
      </c>
      <c r="AP49" s="14">
        <v>7</v>
      </c>
      <c r="AQ49" s="12"/>
      <c r="AR49" s="14"/>
      <c r="AS49" s="13"/>
      <c r="AT49" s="31"/>
      <c r="AU49" s="19">
        <f t="shared" si="6"/>
        <v>14</v>
      </c>
      <c r="AV49" s="19">
        <f t="shared" si="7"/>
        <v>87.5</v>
      </c>
      <c r="AW49" s="14">
        <v>2</v>
      </c>
      <c r="AX49" s="20">
        <v>7</v>
      </c>
      <c r="AY49" s="14">
        <v>17</v>
      </c>
      <c r="AZ49" s="12"/>
      <c r="BA49" s="12"/>
      <c r="BB49" s="14"/>
      <c r="BC49" s="14"/>
      <c r="BD49" s="21">
        <f t="shared" si="8"/>
        <v>26</v>
      </c>
      <c r="BE49" s="22">
        <f t="shared" si="9"/>
        <v>92.857142857142861</v>
      </c>
      <c r="BF49" s="12">
        <v>6</v>
      </c>
      <c r="BG49" s="12">
        <v>6</v>
      </c>
      <c r="BH49" s="12">
        <v>7</v>
      </c>
      <c r="BI49" s="12"/>
      <c r="BJ49" s="12"/>
      <c r="BK49" s="8">
        <f t="shared" si="10"/>
        <v>19</v>
      </c>
      <c r="BL49" s="8">
        <f t="shared" si="11"/>
        <v>76</v>
      </c>
      <c r="BM49" s="12">
        <v>1</v>
      </c>
      <c r="BN49" s="12">
        <v>2</v>
      </c>
      <c r="BO49" s="37">
        <v>3</v>
      </c>
      <c r="BP49" s="12"/>
      <c r="BQ49" s="12"/>
      <c r="BR49" s="11">
        <f t="shared" si="12"/>
        <v>6</v>
      </c>
      <c r="BS49" s="11">
        <f t="shared" si="13"/>
        <v>66.666666666666657</v>
      </c>
      <c r="BT49" s="12">
        <v>0</v>
      </c>
      <c r="BU49" s="12">
        <v>0</v>
      </c>
      <c r="BV49" s="12"/>
      <c r="BW49" s="12"/>
      <c r="BX49" s="12"/>
      <c r="BY49" s="12"/>
      <c r="BZ49" s="12"/>
      <c r="CA49" s="12"/>
      <c r="CB49" s="12">
        <f t="shared" si="14"/>
        <v>0</v>
      </c>
      <c r="CC49" s="12" t="e">
        <f t="shared" si="15"/>
        <v>#DIV/0!</v>
      </c>
    </row>
    <row r="50" spans="1:81" ht="18">
      <c r="A50" s="33">
        <v>46</v>
      </c>
      <c r="B50" s="39" t="s">
        <v>65</v>
      </c>
      <c r="C50">
        <v>5</v>
      </c>
      <c r="D50">
        <v>8</v>
      </c>
      <c r="E50" s="13">
        <v>8</v>
      </c>
      <c r="G50" s="13"/>
      <c r="H50" s="13"/>
      <c r="I50" s="13"/>
      <c r="J50" s="13"/>
      <c r="K50" s="13"/>
      <c r="L50" s="31"/>
      <c r="M50" s="15">
        <f t="shared" si="0"/>
        <v>21</v>
      </c>
      <c r="N50" s="15">
        <f t="shared" si="1"/>
        <v>95.454545454545453</v>
      </c>
      <c r="O50" s="31">
        <v>5</v>
      </c>
      <c r="P50">
        <v>6</v>
      </c>
      <c r="Q50" s="13">
        <v>7</v>
      </c>
      <c r="S50" s="35"/>
      <c r="T50" s="36"/>
      <c r="U50" s="12"/>
      <c r="W50" s="31"/>
      <c r="X50" s="14"/>
      <c r="Y50" s="31"/>
      <c r="Z50" s="16">
        <f t="shared" si="2"/>
        <v>18</v>
      </c>
      <c r="AA50" s="16">
        <f t="shared" si="3"/>
        <v>90</v>
      </c>
      <c r="AB50">
        <v>3</v>
      </c>
      <c r="AC50" s="13">
        <v>11</v>
      </c>
      <c r="AD50" s="13">
        <v>8</v>
      </c>
      <c r="AF50" s="13"/>
      <c r="AH50" s="12"/>
      <c r="AI50" s="12"/>
      <c r="AJ50" s="12"/>
      <c r="AK50" s="12"/>
      <c r="AL50" s="18">
        <f t="shared" si="4"/>
        <v>22</v>
      </c>
      <c r="AM50" s="18">
        <f t="shared" si="5"/>
        <v>81.481481481481481</v>
      </c>
      <c r="AN50" s="14">
        <v>5</v>
      </c>
      <c r="AO50" s="13">
        <v>4</v>
      </c>
      <c r="AP50" s="14">
        <v>7</v>
      </c>
      <c r="AQ50" s="12"/>
      <c r="AR50" s="14"/>
      <c r="AS50" s="13"/>
      <c r="AT50" s="31"/>
      <c r="AU50" s="19">
        <f t="shared" si="6"/>
        <v>16</v>
      </c>
      <c r="AV50" s="19">
        <f t="shared" si="7"/>
        <v>100</v>
      </c>
      <c r="AW50" s="14">
        <v>2</v>
      </c>
      <c r="AX50" s="20">
        <v>7</v>
      </c>
      <c r="AY50" s="14">
        <v>15</v>
      </c>
      <c r="AZ50" s="12"/>
      <c r="BA50" s="12"/>
      <c r="BB50" s="14"/>
      <c r="BC50" s="14"/>
      <c r="BD50" s="21">
        <f t="shared" si="8"/>
        <v>24</v>
      </c>
      <c r="BE50" s="22">
        <f t="shared" si="9"/>
        <v>85.714285714285708</v>
      </c>
      <c r="BF50" s="12">
        <v>9</v>
      </c>
      <c r="BG50" s="12">
        <v>7</v>
      </c>
      <c r="BH50" s="12">
        <v>8</v>
      </c>
      <c r="BI50" s="12"/>
      <c r="BJ50" s="12"/>
      <c r="BK50" s="8">
        <f t="shared" si="10"/>
        <v>24</v>
      </c>
      <c r="BL50" s="8">
        <f t="shared" si="11"/>
        <v>96</v>
      </c>
      <c r="BM50" s="12">
        <v>2</v>
      </c>
      <c r="BN50" s="12">
        <v>4</v>
      </c>
      <c r="BO50" s="37">
        <v>3</v>
      </c>
      <c r="BP50" s="12"/>
      <c r="BQ50" s="12"/>
      <c r="BR50" s="11">
        <f t="shared" si="12"/>
        <v>9</v>
      </c>
      <c r="BS50" s="11">
        <f t="shared" si="13"/>
        <v>100</v>
      </c>
      <c r="BT50" s="12">
        <v>0</v>
      </c>
      <c r="BU50" s="12">
        <v>0</v>
      </c>
      <c r="BV50" s="12"/>
      <c r="BW50" s="12"/>
      <c r="BX50" s="12"/>
      <c r="BY50" s="12"/>
      <c r="BZ50" s="12"/>
      <c r="CA50" s="12"/>
      <c r="CB50" s="12">
        <f t="shared" si="14"/>
        <v>0</v>
      </c>
      <c r="CC50" s="12" t="e">
        <f t="shared" si="15"/>
        <v>#DIV/0!</v>
      </c>
    </row>
    <row r="51" spans="1:81" ht="18">
      <c r="A51" s="25">
        <v>47</v>
      </c>
      <c r="B51" s="39" t="s">
        <v>66</v>
      </c>
      <c r="C51">
        <v>4</v>
      </c>
      <c r="D51">
        <v>8</v>
      </c>
      <c r="E51" s="13">
        <v>5</v>
      </c>
      <c r="G51" s="13"/>
      <c r="H51" s="13"/>
      <c r="I51" s="13"/>
      <c r="J51" s="13"/>
      <c r="K51" s="13"/>
      <c r="L51" s="31"/>
      <c r="M51" s="15">
        <f t="shared" si="0"/>
        <v>17</v>
      </c>
      <c r="N51" s="15">
        <f t="shared" si="1"/>
        <v>77.272727272727266</v>
      </c>
      <c r="O51" s="31">
        <v>5</v>
      </c>
      <c r="P51">
        <v>6</v>
      </c>
      <c r="Q51" s="13">
        <v>7</v>
      </c>
      <c r="S51" s="35"/>
      <c r="T51" s="36"/>
      <c r="U51" s="12"/>
      <c r="W51" s="31"/>
      <c r="X51" s="14"/>
      <c r="Y51" s="31"/>
      <c r="Z51" s="16">
        <f t="shared" si="2"/>
        <v>18</v>
      </c>
      <c r="AA51" s="16">
        <f t="shared" si="3"/>
        <v>90</v>
      </c>
      <c r="AB51">
        <v>5</v>
      </c>
      <c r="AC51" s="13">
        <v>13</v>
      </c>
      <c r="AD51" s="13">
        <v>7</v>
      </c>
      <c r="AF51" s="13"/>
      <c r="AH51" s="12"/>
      <c r="AI51" s="12"/>
      <c r="AJ51" s="12"/>
      <c r="AK51" s="12"/>
      <c r="AL51" s="18">
        <f t="shared" si="4"/>
        <v>25</v>
      </c>
      <c r="AM51" s="18">
        <f t="shared" si="5"/>
        <v>92.592592592592595</v>
      </c>
      <c r="AN51" s="14">
        <v>5</v>
      </c>
      <c r="AO51" s="13">
        <v>4</v>
      </c>
      <c r="AP51" s="14">
        <v>5</v>
      </c>
      <c r="AQ51" s="12"/>
      <c r="AR51" s="14"/>
      <c r="AS51" s="13"/>
      <c r="AT51" s="31"/>
      <c r="AU51" s="19">
        <f t="shared" si="6"/>
        <v>14</v>
      </c>
      <c r="AV51" s="19">
        <f t="shared" si="7"/>
        <v>87.5</v>
      </c>
      <c r="AW51" s="14">
        <v>4</v>
      </c>
      <c r="AX51" s="20">
        <v>7</v>
      </c>
      <c r="AY51" s="14">
        <v>14</v>
      </c>
      <c r="AZ51" s="12"/>
      <c r="BA51" s="12"/>
      <c r="BB51" s="14"/>
      <c r="BC51" s="14"/>
      <c r="BD51" s="21">
        <f t="shared" si="8"/>
        <v>25</v>
      </c>
      <c r="BE51" s="22">
        <f t="shared" si="9"/>
        <v>89.285714285714292</v>
      </c>
      <c r="BF51" s="12">
        <v>8</v>
      </c>
      <c r="BG51" s="12">
        <v>8</v>
      </c>
      <c r="BH51" s="12">
        <v>7</v>
      </c>
      <c r="BI51" s="12"/>
      <c r="BJ51" s="12"/>
      <c r="BK51" s="8">
        <f t="shared" si="10"/>
        <v>23</v>
      </c>
      <c r="BL51" s="8">
        <f t="shared" si="11"/>
        <v>92</v>
      </c>
      <c r="BM51" s="12">
        <v>2</v>
      </c>
      <c r="BN51" s="12">
        <v>4</v>
      </c>
      <c r="BO51" s="37">
        <v>2</v>
      </c>
      <c r="BP51" s="12"/>
      <c r="BQ51" s="12"/>
      <c r="BR51" s="11">
        <f t="shared" si="12"/>
        <v>8</v>
      </c>
      <c r="BS51" s="11">
        <f t="shared" si="13"/>
        <v>88.888888888888886</v>
      </c>
      <c r="BT51" s="12">
        <v>0</v>
      </c>
      <c r="BU51" s="12">
        <v>0</v>
      </c>
      <c r="BV51" s="12"/>
      <c r="BW51" s="12"/>
      <c r="BX51" s="12"/>
      <c r="BY51" s="12"/>
      <c r="BZ51" s="12"/>
      <c r="CA51" s="12"/>
      <c r="CB51" s="12">
        <f t="shared" si="14"/>
        <v>0</v>
      </c>
      <c r="CC51" s="12" t="e">
        <f t="shared" si="15"/>
        <v>#DIV/0!</v>
      </c>
    </row>
    <row r="52" spans="1:81" ht="18">
      <c r="A52" s="33">
        <v>48</v>
      </c>
      <c r="B52" s="39" t="s">
        <v>67</v>
      </c>
      <c r="C52">
        <v>4</v>
      </c>
      <c r="D52">
        <v>7</v>
      </c>
      <c r="E52" s="13">
        <v>7</v>
      </c>
      <c r="G52" s="13"/>
      <c r="H52" s="13"/>
      <c r="I52" s="13"/>
      <c r="J52" s="13"/>
      <c r="K52" s="13"/>
      <c r="L52" s="31"/>
      <c r="M52" s="15">
        <f t="shared" si="0"/>
        <v>18</v>
      </c>
      <c r="N52" s="15">
        <f t="shared" si="1"/>
        <v>81.818181818181827</v>
      </c>
      <c r="O52" s="31">
        <v>5</v>
      </c>
      <c r="P52">
        <v>5</v>
      </c>
      <c r="Q52" s="13">
        <v>4</v>
      </c>
      <c r="S52" s="35"/>
      <c r="T52" s="36"/>
      <c r="U52" s="12"/>
      <c r="W52" s="31"/>
      <c r="X52" s="14"/>
      <c r="Y52" s="31"/>
      <c r="Z52" s="16">
        <f t="shared" si="2"/>
        <v>14</v>
      </c>
      <c r="AA52" s="16">
        <f t="shared" si="3"/>
        <v>70</v>
      </c>
      <c r="AB52">
        <v>4</v>
      </c>
      <c r="AC52" s="13">
        <v>11</v>
      </c>
      <c r="AD52" s="13">
        <v>6</v>
      </c>
      <c r="AF52" s="13"/>
      <c r="AH52" s="12"/>
      <c r="AI52" s="12"/>
      <c r="AJ52" s="12"/>
      <c r="AK52" s="12"/>
      <c r="AL52" s="18">
        <f t="shared" si="4"/>
        <v>21</v>
      </c>
      <c r="AM52" s="18">
        <f t="shared" si="5"/>
        <v>77.777777777777786</v>
      </c>
      <c r="AN52" s="14">
        <v>4</v>
      </c>
      <c r="AO52" s="13">
        <v>4</v>
      </c>
      <c r="AP52" s="14">
        <v>7</v>
      </c>
      <c r="AQ52" s="12"/>
      <c r="AR52" s="14"/>
      <c r="AS52" s="13"/>
      <c r="AT52" s="31"/>
      <c r="AU52" s="19">
        <f t="shared" si="6"/>
        <v>15</v>
      </c>
      <c r="AV52" s="19">
        <f t="shared" si="7"/>
        <v>93.75</v>
      </c>
      <c r="AW52" s="14">
        <v>4</v>
      </c>
      <c r="AX52" s="20">
        <v>7</v>
      </c>
      <c r="AY52" s="14">
        <v>16</v>
      </c>
      <c r="AZ52" s="12"/>
      <c r="BA52" s="12"/>
      <c r="BB52" s="14"/>
      <c r="BC52" s="14"/>
      <c r="BD52" s="21">
        <f t="shared" si="8"/>
        <v>27</v>
      </c>
      <c r="BE52" s="22">
        <f t="shared" si="9"/>
        <v>96.428571428571431</v>
      </c>
      <c r="BF52" s="12">
        <v>7</v>
      </c>
      <c r="BG52" s="12">
        <v>7</v>
      </c>
      <c r="BH52" s="12">
        <v>7</v>
      </c>
      <c r="BI52" s="12"/>
      <c r="BJ52" s="12"/>
      <c r="BK52" s="8">
        <f t="shared" si="10"/>
        <v>21</v>
      </c>
      <c r="BL52" s="8">
        <f t="shared" si="11"/>
        <v>84</v>
      </c>
      <c r="BM52" s="12">
        <v>2</v>
      </c>
      <c r="BN52" s="12">
        <v>2</v>
      </c>
      <c r="BO52" s="37">
        <v>3</v>
      </c>
      <c r="BP52" s="12"/>
      <c r="BQ52" s="12"/>
      <c r="BR52" s="11">
        <f t="shared" si="12"/>
        <v>7</v>
      </c>
      <c r="BS52" s="11">
        <f t="shared" si="13"/>
        <v>77.777777777777786</v>
      </c>
      <c r="BT52" s="12">
        <v>0</v>
      </c>
      <c r="BU52" s="12">
        <v>0</v>
      </c>
      <c r="BV52" s="12"/>
      <c r="BW52" s="12"/>
      <c r="BX52" s="12"/>
      <c r="BY52" s="12"/>
      <c r="BZ52" s="12"/>
      <c r="CA52" s="12"/>
      <c r="CB52" s="12">
        <f t="shared" si="14"/>
        <v>0</v>
      </c>
      <c r="CC52" s="12" t="e">
        <f t="shared" si="15"/>
        <v>#DIV/0!</v>
      </c>
    </row>
    <row r="53" spans="1:81" ht="18">
      <c r="A53" s="25">
        <v>49</v>
      </c>
      <c r="B53" s="39" t="s">
        <v>68</v>
      </c>
      <c r="C53">
        <v>3</v>
      </c>
      <c r="D53">
        <v>7</v>
      </c>
      <c r="E53" s="13">
        <v>9</v>
      </c>
      <c r="G53" s="13"/>
      <c r="H53" s="13"/>
      <c r="I53" s="13"/>
      <c r="J53" s="13"/>
      <c r="K53" s="13"/>
      <c r="L53" s="31"/>
      <c r="M53" s="15">
        <f t="shared" si="0"/>
        <v>19</v>
      </c>
      <c r="N53" s="15">
        <f t="shared" si="1"/>
        <v>86.36363636363636</v>
      </c>
      <c r="O53" s="31">
        <v>5</v>
      </c>
      <c r="P53">
        <v>6</v>
      </c>
      <c r="Q53" s="13">
        <v>6</v>
      </c>
      <c r="S53" s="35"/>
      <c r="T53" s="36"/>
      <c r="U53" s="12"/>
      <c r="W53" s="31"/>
      <c r="X53" s="14"/>
      <c r="Y53" s="31"/>
      <c r="Z53" s="16">
        <f t="shared" si="2"/>
        <v>17</v>
      </c>
      <c r="AA53" s="16">
        <f t="shared" si="3"/>
        <v>85</v>
      </c>
      <c r="AB53">
        <v>3</v>
      </c>
      <c r="AC53" s="13">
        <v>11</v>
      </c>
      <c r="AD53" s="13">
        <v>7</v>
      </c>
      <c r="AF53" s="13"/>
      <c r="AH53" s="12"/>
      <c r="AI53" s="12"/>
      <c r="AJ53" s="12"/>
      <c r="AK53" s="12"/>
      <c r="AL53" s="18">
        <f t="shared" si="4"/>
        <v>21</v>
      </c>
      <c r="AM53" s="18">
        <f t="shared" si="5"/>
        <v>77.777777777777786</v>
      </c>
      <c r="AN53" s="14">
        <v>4</v>
      </c>
      <c r="AO53" s="13">
        <v>4</v>
      </c>
      <c r="AP53" s="14">
        <v>5</v>
      </c>
      <c r="AQ53" s="12"/>
      <c r="AR53" s="14"/>
      <c r="AS53" s="13"/>
      <c r="AT53" s="31"/>
      <c r="AU53" s="19">
        <f t="shared" si="6"/>
        <v>13</v>
      </c>
      <c r="AV53" s="19">
        <f t="shared" si="7"/>
        <v>81.25</v>
      </c>
      <c r="AW53" s="14">
        <v>2</v>
      </c>
      <c r="AX53" s="20">
        <v>7</v>
      </c>
      <c r="AY53" s="14">
        <v>15</v>
      </c>
      <c r="AZ53" s="12"/>
      <c r="BA53" s="12"/>
      <c r="BB53" s="14"/>
      <c r="BC53" s="14"/>
      <c r="BD53" s="21">
        <f t="shared" si="8"/>
        <v>24</v>
      </c>
      <c r="BE53" s="22">
        <f t="shared" si="9"/>
        <v>85.714285714285708</v>
      </c>
      <c r="BF53" s="12">
        <v>8</v>
      </c>
      <c r="BG53" s="12">
        <v>7</v>
      </c>
      <c r="BH53" s="12">
        <v>8</v>
      </c>
      <c r="BI53" s="12"/>
      <c r="BJ53" s="12"/>
      <c r="BK53" s="8">
        <f t="shared" si="10"/>
        <v>23</v>
      </c>
      <c r="BL53" s="8">
        <f t="shared" si="11"/>
        <v>92</v>
      </c>
      <c r="BM53" s="12">
        <v>2</v>
      </c>
      <c r="BN53" s="12">
        <v>4</v>
      </c>
      <c r="BO53" s="37">
        <v>3</v>
      </c>
      <c r="BP53" s="12"/>
      <c r="BQ53" s="12"/>
      <c r="BR53" s="11">
        <f t="shared" si="12"/>
        <v>9</v>
      </c>
      <c r="BS53" s="11">
        <f t="shared" si="13"/>
        <v>100</v>
      </c>
      <c r="BT53" s="12">
        <v>0</v>
      </c>
      <c r="BU53" s="12">
        <v>0</v>
      </c>
      <c r="BV53" s="12"/>
      <c r="BW53" s="12"/>
      <c r="BX53" s="12"/>
      <c r="BY53" s="12"/>
      <c r="BZ53" s="12"/>
      <c r="CA53" s="12"/>
      <c r="CB53" s="12">
        <f t="shared" si="14"/>
        <v>0</v>
      </c>
      <c r="CC53" s="12" t="e">
        <f t="shared" si="15"/>
        <v>#DIV/0!</v>
      </c>
    </row>
    <row r="54" spans="1:81" ht="18">
      <c r="A54" s="33">
        <v>50</v>
      </c>
      <c r="B54" s="39" t="s">
        <v>69</v>
      </c>
      <c r="C54">
        <v>5</v>
      </c>
      <c r="D54">
        <v>7</v>
      </c>
      <c r="E54" s="13">
        <v>7</v>
      </c>
      <c r="G54" s="13"/>
      <c r="H54" s="13"/>
      <c r="I54" s="13"/>
      <c r="J54" s="13"/>
      <c r="K54" s="13"/>
      <c r="L54" s="31"/>
      <c r="M54" s="15">
        <f t="shared" si="0"/>
        <v>19</v>
      </c>
      <c r="N54" s="15">
        <f t="shared" si="1"/>
        <v>86.36363636363636</v>
      </c>
      <c r="O54" s="31">
        <v>6</v>
      </c>
      <c r="P54">
        <v>5</v>
      </c>
      <c r="Q54" s="13">
        <v>7</v>
      </c>
      <c r="S54" s="35"/>
      <c r="T54" s="36"/>
      <c r="U54" s="12"/>
      <c r="W54" s="31"/>
      <c r="X54" s="14"/>
      <c r="Y54" s="31"/>
      <c r="Z54" s="16">
        <f t="shared" si="2"/>
        <v>18</v>
      </c>
      <c r="AA54" s="16">
        <f t="shared" si="3"/>
        <v>90</v>
      </c>
      <c r="AB54">
        <v>5</v>
      </c>
      <c r="AC54" s="13">
        <v>10</v>
      </c>
      <c r="AD54" s="13">
        <v>8</v>
      </c>
      <c r="AF54" s="13"/>
      <c r="AH54" s="12"/>
      <c r="AI54" s="12"/>
      <c r="AJ54" s="12"/>
      <c r="AK54" s="12"/>
      <c r="AL54" s="18">
        <f t="shared" si="4"/>
        <v>23</v>
      </c>
      <c r="AM54" s="18">
        <f t="shared" si="5"/>
        <v>85.18518518518519</v>
      </c>
      <c r="AN54" s="14">
        <v>5</v>
      </c>
      <c r="AO54" s="13">
        <v>4</v>
      </c>
      <c r="AP54" s="14">
        <v>7</v>
      </c>
      <c r="AQ54" s="12"/>
      <c r="AR54" s="14"/>
      <c r="AS54" s="13"/>
      <c r="AT54" s="31"/>
      <c r="AU54" s="19">
        <f t="shared" si="6"/>
        <v>16</v>
      </c>
      <c r="AV54" s="19">
        <f t="shared" si="7"/>
        <v>100</v>
      </c>
      <c r="AW54" s="14">
        <v>4</v>
      </c>
      <c r="AX54" s="20">
        <v>5</v>
      </c>
      <c r="AY54" s="14">
        <v>17</v>
      </c>
      <c r="AZ54" s="12"/>
      <c r="BA54" s="12"/>
      <c r="BB54" s="14"/>
      <c r="BC54" s="14"/>
      <c r="BD54" s="21">
        <f t="shared" si="8"/>
        <v>26</v>
      </c>
      <c r="BE54" s="22">
        <f t="shared" si="9"/>
        <v>92.857142857142861</v>
      </c>
      <c r="BF54" s="12">
        <v>9</v>
      </c>
      <c r="BG54" s="12">
        <v>7</v>
      </c>
      <c r="BH54" s="12">
        <v>8</v>
      </c>
      <c r="BI54" s="12"/>
      <c r="BJ54" s="12"/>
      <c r="BK54" s="8">
        <f t="shared" si="10"/>
        <v>24</v>
      </c>
      <c r="BL54" s="8">
        <f t="shared" si="11"/>
        <v>96</v>
      </c>
      <c r="BM54" s="12">
        <v>2</v>
      </c>
      <c r="BN54" s="12">
        <v>4</v>
      </c>
      <c r="BO54" s="37">
        <v>3</v>
      </c>
      <c r="BP54" s="12"/>
      <c r="BQ54" s="12"/>
      <c r="BR54" s="11">
        <f t="shared" si="12"/>
        <v>9</v>
      </c>
      <c r="BS54" s="11">
        <f t="shared" si="13"/>
        <v>100</v>
      </c>
      <c r="BT54" s="12">
        <v>0</v>
      </c>
      <c r="BU54" s="12">
        <v>0</v>
      </c>
      <c r="BV54" s="12"/>
      <c r="BW54" s="12"/>
      <c r="BX54" s="12"/>
      <c r="BY54" s="12"/>
      <c r="BZ54" s="12"/>
      <c r="CA54" s="12"/>
      <c r="CB54" s="12">
        <f t="shared" si="14"/>
        <v>0</v>
      </c>
      <c r="CC54" s="12" t="e">
        <f t="shared" si="15"/>
        <v>#DIV/0!</v>
      </c>
    </row>
    <row r="55" spans="1:81" ht="18">
      <c r="A55" s="25">
        <v>51</v>
      </c>
      <c r="B55" s="39" t="s">
        <v>70</v>
      </c>
      <c r="C55">
        <v>5</v>
      </c>
      <c r="D55">
        <v>8</v>
      </c>
      <c r="E55" s="13">
        <v>8</v>
      </c>
      <c r="G55" s="13"/>
      <c r="H55" s="13"/>
      <c r="I55" s="13"/>
      <c r="J55" s="13"/>
      <c r="K55" s="13"/>
      <c r="L55" s="31"/>
      <c r="M55" s="15">
        <f t="shared" si="0"/>
        <v>21</v>
      </c>
      <c r="N55" s="15">
        <f t="shared" si="1"/>
        <v>95.454545454545453</v>
      </c>
      <c r="O55" s="31">
        <v>6</v>
      </c>
      <c r="P55">
        <v>5</v>
      </c>
      <c r="Q55" s="13">
        <v>5</v>
      </c>
      <c r="S55" s="35"/>
      <c r="T55" s="36"/>
      <c r="U55" s="12"/>
      <c r="W55" s="31"/>
      <c r="X55" s="14"/>
      <c r="Y55" s="31"/>
      <c r="Z55" s="16">
        <f t="shared" si="2"/>
        <v>16</v>
      </c>
      <c r="AA55" s="16">
        <f t="shared" si="3"/>
        <v>80</v>
      </c>
      <c r="AB55">
        <v>5</v>
      </c>
      <c r="AC55" s="13">
        <v>12</v>
      </c>
      <c r="AD55" s="13">
        <v>5</v>
      </c>
      <c r="AF55" s="13"/>
      <c r="AH55" s="12"/>
      <c r="AI55" s="12"/>
      <c r="AJ55" s="12"/>
      <c r="AK55" s="12"/>
      <c r="AL55" s="18">
        <f t="shared" si="4"/>
        <v>22</v>
      </c>
      <c r="AM55" s="18">
        <f t="shared" si="5"/>
        <v>81.481481481481481</v>
      </c>
      <c r="AN55" s="14">
        <v>4</v>
      </c>
      <c r="AO55" s="13">
        <v>4</v>
      </c>
      <c r="AP55" s="14">
        <v>7</v>
      </c>
      <c r="AQ55" s="12"/>
      <c r="AR55" s="14"/>
      <c r="AS55" s="13"/>
      <c r="AT55" s="31"/>
      <c r="AU55" s="19">
        <f t="shared" si="6"/>
        <v>15</v>
      </c>
      <c r="AV55" s="19">
        <f t="shared" si="7"/>
        <v>93.75</v>
      </c>
      <c r="AW55" s="14">
        <v>3</v>
      </c>
      <c r="AX55" s="20">
        <v>7</v>
      </c>
      <c r="AY55" s="14">
        <v>17</v>
      </c>
      <c r="AZ55" s="12"/>
      <c r="BA55" s="12"/>
      <c r="BB55" s="14"/>
      <c r="BC55" s="14"/>
      <c r="BD55" s="21">
        <f t="shared" si="8"/>
        <v>27</v>
      </c>
      <c r="BE55" s="22">
        <f t="shared" si="9"/>
        <v>96.428571428571431</v>
      </c>
      <c r="BF55" s="12">
        <v>6</v>
      </c>
      <c r="BG55" s="12">
        <v>8</v>
      </c>
      <c r="BH55" s="12">
        <v>5</v>
      </c>
      <c r="BI55" s="12"/>
      <c r="BJ55" s="12"/>
      <c r="BK55" s="8">
        <f t="shared" si="10"/>
        <v>19</v>
      </c>
      <c r="BL55" s="8">
        <f t="shared" si="11"/>
        <v>76</v>
      </c>
      <c r="BM55" s="12">
        <v>2</v>
      </c>
      <c r="BN55" s="12">
        <v>4</v>
      </c>
      <c r="BO55" s="37">
        <v>3</v>
      </c>
      <c r="BP55" s="12"/>
      <c r="BQ55" s="12"/>
      <c r="BR55" s="11">
        <f t="shared" si="12"/>
        <v>9</v>
      </c>
      <c r="BS55" s="11">
        <f t="shared" si="13"/>
        <v>100</v>
      </c>
      <c r="BT55" s="12">
        <v>0</v>
      </c>
      <c r="BU55" s="12">
        <v>0</v>
      </c>
      <c r="BV55" s="12"/>
      <c r="BW55" s="12"/>
      <c r="BX55" s="12"/>
      <c r="BY55" s="12"/>
      <c r="BZ55" s="12"/>
      <c r="CA55" s="12"/>
      <c r="CB55" s="12">
        <f t="shared" si="14"/>
        <v>0</v>
      </c>
      <c r="CC55" s="12" t="e">
        <f t="shared" si="15"/>
        <v>#DIV/0!</v>
      </c>
    </row>
    <row r="56" spans="1:81" ht="18">
      <c r="A56" s="33">
        <v>52</v>
      </c>
      <c r="B56" s="39" t="s">
        <v>71</v>
      </c>
      <c r="C56">
        <v>5</v>
      </c>
      <c r="D56">
        <v>8</v>
      </c>
      <c r="E56" s="13">
        <v>8</v>
      </c>
      <c r="G56" s="13"/>
      <c r="H56" s="13"/>
      <c r="I56" s="13"/>
      <c r="J56" s="13"/>
      <c r="K56" s="13"/>
      <c r="L56" s="31"/>
      <c r="M56" s="15">
        <f t="shared" si="0"/>
        <v>21</v>
      </c>
      <c r="N56" s="15">
        <f t="shared" si="1"/>
        <v>95.454545454545453</v>
      </c>
      <c r="O56" s="31">
        <v>6</v>
      </c>
      <c r="P56">
        <v>6</v>
      </c>
      <c r="Q56" s="13">
        <v>5</v>
      </c>
      <c r="S56" s="35"/>
      <c r="T56" s="36"/>
      <c r="U56" s="12"/>
      <c r="W56" s="31"/>
      <c r="X56" s="14"/>
      <c r="Y56" s="31"/>
      <c r="Z56" s="16">
        <f t="shared" si="2"/>
        <v>17</v>
      </c>
      <c r="AA56" s="16">
        <f t="shared" si="3"/>
        <v>85</v>
      </c>
      <c r="AB56">
        <v>5</v>
      </c>
      <c r="AC56" s="13">
        <v>13</v>
      </c>
      <c r="AD56" s="13">
        <v>7</v>
      </c>
      <c r="AF56" s="13"/>
      <c r="AH56" s="12"/>
      <c r="AI56" s="12"/>
      <c r="AJ56" s="12"/>
      <c r="AK56" s="12"/>
      <c r="AL56" s="18">
        <f t="shared" si="4"/>
        <v>25</v>
      </c>
      <c r="AM56" s="18">
        <f t="shared" si="5"/>
        <v>92.592592592592595</v>
      </c>
      <c r="AN56" s="14">
        <v>4</v>
      </c>
      <c r="AO56" s="13">
        <v>4</v>
      </c>
      <c r="AP56" s="14">
        <v>4</v>
      </c>
      <c r="AQ56" s="12"/>
      <c r="AR56" s="14"/>
      <c r="AS56" s="13"/>
      <c r="AT56" s="31"/>
      <c r="AU56" s="19">
        <f t="shared" si="6"/>
        <v>12</v>
      </c>
      <c r="AV56" s="19">
        <f t="shared" si="7"/>
        <v>75</v>
      </c>
      <c r="AW56" s="14">
        <v>4</v>
      </c>
      <c r="AX56" s="20">
        <v>7</v>
      </c>
      <c r="AY56" s="14">
        <v>14</v>
      </c>
      <c r="AZ56" s="12"/>
      <c r="BA56" s="12"/>
      <c r="BB56" s="14"/>
      <c r="BC56" s="14"/>
      <c r="BD56" s="21">
        <f t="shared" si="8"/>
        <v>25</v>
      </c>
      <c r="BE56" s="22">
        <f t="shared" si="9"/>
        <v>89.285714285714292</v>
      </c>
      <c r="BF56" s="12">
        <v>8</v>
      </c>
      <c r="BG56" s="12">
        <v>8</v>
      </c>
      <c r="BH56" s="12">
        <v>6</v>
      </c>
      <c r="BI56" s="12"/>
      <c r="BJ56" s="12"/>
      <c r="BK56" s="8">
        <f t="shared" si="10"/>
        <v>22</v>
      </c>
      <c r="BL56" s="8">
        <f t="shared" si="11"/>
        <v>88</v>
      </c>
      <c r="BM56" s="12">
        <v>2</v>
      </c>
      <c r="BN56" s="12">
        <v>4</v>
      </c>
      <c r="BO56" s="37">
        <v>2</v>
      </c>
      <c r="BP56" s="12"/>
      <c r="BQ56" s="12"/>
      <c r="BR56" s="11">
        <f t="shared" si="12"/>
        <v>8</v>
      </c>
      <c r="BS56" s="11">
        <f t="shared" si="13"/>
        <v>88.888888888888886</v>
      </c>
      <c r="BT56" s="12">
        <v>0</v>
      </c>
      <c r="BU56" s="12">
        <v>0</v>
      </c>
      <c r="BV56" s="12"/>
      <c r="BW56" s="12"/>
      <c r="BX56" s="12"/>
      <c r="BY56" s="12"/>
      <c r="BZ56" s="12"/>
      <c r="CA56" s="12"/>
      <c r="CB56" s="12">
        <f t="shared" si="14"/>
        <v>0</v>
      </c>
      <c r="CC56" s="12" t="e">
        <f t="shared" si="15"/>
        <v>#DIV/0!</v>
      </c>
    </row>
    <row r="57" spans="1:81" ht="18">
      <c r="A57" s="25">
        <v>53</v>
      </c>
      <c r="B57" s="39" t="s">
        <v>72</v>
      </c>
      <c r="C57">
        <v>5</v>
      </c>
      <c r="D57">
        <v>7</v>
      </c>
      <c r="E57" s="13">
        <v>9</v>
      </c>
      <c r="G57" s="13"/>
      <c r="H57" s="13"/>
      <c r="I57" s="13"/>
      <c r="J57" s="13"/>
      <c r="K57" s="13"/>
      <c r="L57" s="31"/>
      <c r="M57" s="15">
        <f t="shared" si="0"/>
        <v>21</v>
      </c>
      <c r="N57" s="15">
        <f t="shared" si="1"/>
        <v>95.454545454545453</v>
      </c>
      <c r="O57" s="31">
        <v>6</v>
      </c>
      <c r="P57">
        <v>6</v>
      </c>
      <c r="Q57" s="13">
        <v>7</v>
      </c>
      <c r="S57" s="35"/>
      <c r="T57" s="36"/>
      <c r="U57" s="12"/>
      <c r="W57" s="31"/>
      <c r="X57" s="14"/>
      <c r="Y57" s="31"/>
      <c r="Z57" s="16">
        <f t="shared" si="2"/>
        <v>19</v>
      </c>
      <c r="AA57" s="16">
        <f t="shared" si="3"/>
        <v>95</v>
      </c>
      <c r="AB57">
        <v>5</v>
      </c>
      <c r="AC57" s="13">
        <v>12</v>
      </c>
      <c r="AD57" s="13">
        <v>8</v>
      </c>
      <c r="AF57" s="13"/>
      <c r="AH57" s="12"/>
      <c r="AI57" s="12"/>
      <c r="AJ57" s="12"/>
      <c r="AK57" s="12"/>
      <c r="AL57" s="18">
        <f t="shared" si="4"/>
        <v>25</v>
      </c>
      <c r="AM57" s="18">
        <f t="shared" si="5"/>
        <v>92.592592592592595</v>
      </c>
      <c r="AN57" s="14">
        <v>4</v>
      </c>
      <c r="AO57" s="13">
        <v>4</v>
      </c>
      <c r="AP57" s="14">
        <v>6</v>
      </c>
      <c r="AQ57" s="12"/>
      <c r="AR57" s="14"/>
      <c r="AS57" s="13"/>
      <c r="AT57" s="31"/>
      <c r="AU57" s="19">
        <f t="shared" si="6"/>
        <v>14</v>
      </c>
      <c r="AV57" s="19">
        <f t="shared" si="7"/>
        <v>87.5</v>
      </c>
      <c r="AW57" s="14">
        <v>3</v>
      </c>
      <c r="AX57" s="20">
        <v>5</v>
      </c>
      <c r="AY57" s="14">
        <v>17</v>
      </c>
      <c r="AZ57" s="12"/>
      <c r="BA57" s="12"/>
      <c r="BB57" s="14"/>
      <c r="BC57" s="14"/>
      <c r="BD57" s="21">
        <f t="shared" si="8"/>
        <v>25</v>
      </c>
      <c r="BE57" s="22">
        <f t="shared" si="9"/>
        <v>89.285714285714292</v>
      </c>
      <c r="BF57" s="12">
        <v>8</v>
      </c>
      <c r="BG57" s="12">
        <v>7</v>
      </c>
      <c r="BH57" s="12">
        <v>8</v>
      </c>
      <c r="BI57" s="12"/>
      <c r="BJ57" s="12"/>
      <c r="BK57" s="8">
        <f t="shared" si="10"/>
        <v>23</v>
      </c>
      <c r="BL57" s="8">
        <f t="shared" si="11"/>
        <v>92</v>
      </c>
      <c r="BM57" s="12">
        <v>2</v>
      </c>
      <c r="BN57" s="12">
        <v>4</v>
      </c>
      <c r="BO57" s="37">
        <v>3</v>
      </c>
      <c r="BP57" s="12"/>
      <c r="BQ57" s="12"/>
      <c r="BR57" s="11">
        <f t="shared" si="12"/>
        <v>9</v>
      </c>
      <c r="BS57" s="11">
        <f t="shared" si="13"/>
        <v>100</v>
      </c>
      <c r="BT57" s="12">
        <v>0</v>
      </c>
      <c r="BU57" s="12">
        <v>0</v>
      </c>
      <c r="BV57" s="12"/>
      <c r="BW57" s="12"/>
      <c r="BX57" s="12"/>
      <c r="BY57" s="12"/>
      <c r="BZ57" s="12"/>
      <c r="CA57" s="12"/>
      <c r="CB57" s="12">
        <f t="shared" si="14"/>
        <v>0</v>
      </c>
      <c r="CC57" s="12" t="e">
        <f t="shared" si="15"/>
        <v>#DIV/0!</v>
      </c>
    </row>
    <row r="58" spans="1:81" ht="18">
      <c r="A58" s="33">
        <v>54</v>
      </c>
      <c r="B58" s="39" t="s">
        <v>73</v>
      </c>
      <c r="C58">
        <v>3</v>
      </c>
      <c r="D58">
        <v>8</v>
      </c>
      <c r="E58" s="13">
        <v>8</v>
      </c>
      <c r="G58" s="13"/>
      <c r="H58" s="13"/>
      <c r="I58" s="13"/>
      <c r="J58" s="13"/>
      <c r="K58" s="13"/>
      <c r="L58" s="31"/>
      <c r="M58" s="15">
        <f t="shared" si="0"/>
        <v>19</v>
      </c>
      <c r="N58" s="15">
        <f t="shared" si="1"/>
        <v>86.36363636363636</v>
      </c>
      <c r="O58" s="31">
        <v>3</v>
      </c>
      <c r="P58">
        <v>5</v>
      </c>
      <c r="Q58" s="13">
        <v>7</v>
      </c>
      <c r="S58" s="35"/>
      <c r="T58" s="36"/>
      <c r="U58" s="12"/>
      <c r="W58" s="31"/>
      <c r="X58" s="14"/>
      <c r="Y58" s="31"/>
      <c r="Z58" s="16">
        <f t="shared" si="2"/>
        <v>15</v>
      </c>
      <c r="AA58" s="16">
        <f t="shared" si="3"/>
        <v>75</v>
      </c>
      <c r="AB58">
        <v>4</v>
      </c>
      <c r="AC58" s="13">
        <v>13</v>
      </c>
      <c r="AD58" s="13">
        <v>8</v>
      </c>
      <c r="AF58" s="13"/>
      <c r="AH58" s="12"/>
      <c r="AI58" s="12"/>
      <c r="AJ58" s="12"/>
      <c r="AK58" s="12"/>
      <c r="AL58" s="18">
        <f t="shared" si="4"/>
        <v>25</v>
      </c>
      <c r="AM58" s="18">
        <f t="shared" si="5"/>
        <v>92.592592592592595</v>
      </c>
      <c r="AN58" s="14">
        <v>4</v>
      </c>
      <c r="AO58" s="13">
        <v>4</v>
      </c>
      <c r="AP58" s="14">
        <v>7</v>
      </c>
      <c r="AQ58" s="12"/>
      <c r="AR58" s="14"/>
      <c r="AS58" s="13"/>
      <c r="AT58" s="31"/>
      <c r="AU58" s="19">
        <f t="shared" si="6"/>
        <v>15</v>
      </c>
      <c r="AV58" s="19">
        <f t="shared" si="7"/>
        <v>93.75</v>
      </c>
      <c r="AW58" s="14">
        <v>2</v>
      </c>
      <c r="AX58" s="20">
        <v>7</v>
      </c>
      <c r="AY58" s="14">
        <v>17</v>
      </c>
      <c r="AZ58" s="12"/>
      <c r="BA58" s="12"/>
      <c r="BB58" s="14"/>
      <c r="BC58" s="14"/>
      <c r="BD58" s="21">
        <f t="shared" si="8"/>
        <v>26</v>
      </c>
      <c r="BE58" s="22">
        <f t="shared" si="9"/>
        <v>92.857142857142861</v>
      </c>
      <c r="BF58" s="12">
        <v>8</v>
      </c>
      <c r="BG58" s="12">
        <v>7</v>
      </c>
      <c r="BH58" s="12">
        <v>8</v>
      </c>
      <c r="BI58" s="12"/>
      <c r="BJ58" s="12"/>
      <c r="BK58" s="8">
        <f t="shared" si="10"/>
        <v>23</v>
      </c>
      <c r="BL58" s="8">
        <f t="shared" si="11"/>
        <v>92</v>
      </c>
      <c r="BM58" s="12">
        <v>2</v>
      </c>
      <c r="BN58" s="12">
        <v>4</v>
      </c>
      <c r="BO58" s="37">
        <v>3</v>
      </c>
      <c r="BP58" s="12"/>
      <c r="BQ58" s="12"/>
      <c r="BR58" s="11">
        <f t="shared" si="12"/>
        <v>9</v>
      </c>
      <c r="BS58" s="11">
        <f t="shared" si="13"/>
        <v>100</v>
      </c>
      <c r="BT58" s="12">
        <v>0</v>
      </c>
      <c r="BU58" s="12">
        <v>0</v>
      </c>
      <c r="BV58" s="12"/>
      <c r="BW58" s="12"/>
      <c r="BX58" s="12"/>
      <c r="BY58" s="12"/>
      <c r="BZ58" s="12"/>
      <c r="CA58" s="12"/>
      <c r="CB58" s="12">
        <f t="shared" si="14"/>
        <v>0</v>
      </c>
      <c r="CC58" s="12" t="e">
        <f t="shared" si="15"/>
        <v>#DIV/0!</v>
      </c>
    </row>
    <row r="59" spans="1:81" ht="18">
      <c r="A59" s="25">
        <v>55</v>
      </c>
      <c r="B59" s="39" t="s">
        <v>74</v>
      </c>
      <c r="C59">
        <v>2</v>
      </c>
      <c r="D59">
        <v>6</v>
      </c>
      <c r="E59" s="13">
        <v>9</v>
      </c>
      <c r="G59" s="13"/>
      <c r="H59" s="13"/>
      <c r="I59" s="13"/>
      <c r="J59" s="13"/>
      <c r="K59" s="13"/>
      <c r="L59" s="31"/>
      <c r="M59" s="15">
        <f t="shared" si="0"/>
        <v>17</v>
      </c>
      <c r="N59" s="15">
        <f t="shared" si="1"/>
        <v>77.272727272727266</v>
      </c>
      <c r="O59" s="31">
        <v>2</v>
      </c>
      <c r="P59">
        <v>6</v>
      </c>
      <c r="Q59" s="13">
        <v>6</v>
      </c>
      <c r="S59" s="35"/>
      <c r="T59" s="36"/>
      <c r="U59" s="12"/>
      <c r="W59" s="31"/>
      <c r="X59" s="14"/>
      <c r="Y59" s="31"/>
      <c r="Z59" s="16">
        <f t="shared" si="2"/>
        <v>14</v>
      </c>
      <c r="AA59" s="16">
        <f t="shared" si="3"/>
        <v>70</v>
      </c>
      <c r="AB59">
        <v>2</v>
      </c>
      <c r="AC59" s="13">
        <v>12</v>
      </c>
      <c r="AD59" s="13">
        <v>8</v>
      </c>
      <c r="AF59" s="13"/>
      <c r="AH59" s="12"/>
      <c r="AI59" s="12"/>
      <c r="AJ59" s="12"/>
      <c r="AK59" s="12"/>
      <c r="AL59" s="18">
        <f t="shared" si="4"/>
        <v>22</v>
      </c>
      <c r="AM59" s="18">
        <f t="shared" si="5"/>
        <v>81.481481481481481</v>
      </c>
      <c r="AN59" s="14">
        <v>3</v>
      </c>
      <c r="AO59" s="13">
        <v>4</v>
      </c>
      <c r="AP59" s="14">
        <v>7</v>
      </c>
      <c r="AQ59" s="12"/>
      <c r="AR59" s="14"/>
      <c r="AS59" s="13"/>
      <c r="AT59" s="31"/>
      <c r="AU59" s="19">
        <f t="shared" si="6"/>
        <v>14</v>
      </c>
      <c r="AV59" s="19">
        <f t="shared" si="7"/>
        <v>87.5</v>
      </c>
      <c r="AW59" s="14">
        <v>2</v>
      </c>
      <c r="AX59" s="20">
        <v>5</v>
      </c>
      <c r="AY59" s="14">
        <v>16</v>
      </c>
      <c r="AZ59" s="12"/>
      <c r="BA59" s="12"/>
      <c r="BB59" s="14"/>
      <c r="BC59" s="14"/>
      <c r="BD59" s="21">
        <f t="shared" si="8"/>
        <v>23</v>
      </c>
      <c r="BE59" s="22">
        <f t="shared" si="9"/>
        <v>82.142857142857139</v>
      </c>
      <c r="BF59" s="12">
        <v>8</v>
      </c>
      <c r="BG59" s="12">
        <v>7</v>
      </c>
      <c r="BH59" s="12">
        <v>8</v>
      </c>
      <c r="BI59" s="12"/>
      <c r="BJ59" s="12"/>
      <c r="BK59" s="8">
        <f t="shared" si="10"/>
        <v>23</v>
      </c>
      <c r="BL59" s="8">
        <f t="shared" si="11"/>
        <v>92</v>
      </c>
      <c r="BM59" s="12">
        <v>2</v>
      </c>
      <c r="BN59" s="12">
        <v>3</v>
      </c>
      <c r="BO59" s="37">
        <v>3</v>
      </c>
      <c r="BP59" s="12"/>
      <c r="BQ59" s="12"/>
      <c r="BR59" s="11">
        <f t="shared" si="12"/>
        <v>8</v>
      </c>
      <c r="BS59" s="11">
        <f t="shared" si="13"/>
        <v>88.888888888888886</v>
      </c>
      <c r="BT59" s="12">
        <v>0</v>
      </c>
      <c r="BU59" s="12">
        <v>0</v>
      </c>
      <c r="BV59" s="12"/>
      <c r="BW59" s="12"/>
      <c r="BX59" s="12"/>
      <c r="BY59" s="12"/>
      <c r="BZ59" s="12"/>
      <c r="CA59" s="12"/>
      <c r="CB59" s="12">
        <f t="shared" si="14"/>
        <v>0</v>
      </c>
      <c r="CC59" s="12" t="e">
        <f t="shared" si="15"/>
        <v>#DIV/0!</v>
      </c>
    </row>
    <row r="60" spans="1:81" ht="18">
      <c r="A60" s="33">
        <v>56</v>
      </c>
      <c r="B60" s="39" t="s">
        <v>75</v>
      </c>
      <c r="C60">
        <v>5</v>
      </c>
      <c r="D60">
        <v>8</v>
      </c>
      <c r="E60" s="13">
        <v>4</v>
      </c>
      <c r="G60" s="13"/>
      <c r="H60" s="13"/>
      <c r="I60" s="13"/>
      <c r="J60" s="13"/>
      <c r="K60" s="13"/>
      <c r="L60" s="31"/>
      <c r="M60" s="15">
        <f t="shared" si="0"/>
        <v>17</v>
      </c>
      <c r="N60" s="15">
        <f t="shared" si="1"/>
        <v>77.272727272727266</v>
      </c>
      <c r="O60" s="31">
        <v>7</v>
      </c>
      <c r="P60">
        <v>6</v>
      </c>
      <c r="Q60" s="13">
        <v>6</v>
      </c>
      <c r="S60" s="35"/>
      <c r="T60" s="36"/>
      <c r="U60" s="12"/>
      <c r="W60" s="31"/>
      <c r="X60" s="14"/>
      <c r="Y60" s="31"/>
      <c r="Z60" s="16">
        <f t="shared" si="2"/>
        <v>19</v>
      </c>
      <c r="AA60" s="16">
        <f t="shared" si="3"/>
        <v>95</v>
      </c>
      <c r="AB60">
        <v>5</v>
      </c>
      <c r="AC60" s="13">
        <v>12</v>
      </c>
      <c r="AD60" s="13">
        <v>8</v>
      </c>
      <c r="AF60" s="13"/>
      <c r="AH60" s="12"/>
      <c r="AI60" s="12"/>
      <c r="AJ60" s="12"/>
      <c r="AK60" s="12"/>
      <c r="AL60" s="18">
        <f t="shared" si="4"/>
        <v>25</v>
      </c>
      <c r="AM60" s="18">
        <f t="shared" si="5"/>
        <v>92.592592592592595</v>
      </c>
      <c r="AN60" s="14">
        <v>4</v>
      </c>
      <c r="AO60" s="13">
        <v>4</v>
      </c>
      <c r="AP60" s="14">
        <v>7</v>
      </c>
      <c r="AQ60" s="12"/>
      <c r="AR60" s="14"/>
      <c r="AS60" s="13"/>
      <c r="AT60" s="31"/>
      <c r="AU60" s="19">
        <f t="shared" si="6"/>
        <v>15</v>
      </c>
      <c r="AV60" s="19">
        <f t="shared" si="7"/>
        <v>93.75</v>
      </c>
      <c r="AW60" s="14">
        <v>4</v>
      </c>
      <c r="AX60" s="20">
        <v>7</v>
      </c>
      <c r="AY60" s="14">
        <v>17</v>
      </c>
      <c r="AZ60" s="12"/>
      <c r="BA60" s="12"/>
      <c r="BB60" s="14"/>
      <c r="BC60" s="14"/>
      <c r="BD60" s="21">
        <f t="shared" si="8"/>
        <v>28</v>
      </c>
      <c r="BE60" s="22">
        <f t="shared" si="9"/>
        <v>100</v>
      </c>
      <c r="BF60" s="12">
        <v>8</v>
      </c>
      <c r="BG60" s="12">
        <v>8</v>
      </c>
      <c r="BH60" s="12">
        <v>7</v>
      </c>
      <c r="BI60" s="12"/>
      <c r="BJ60" s="12"/>
      <c r="BK60" s="8">
        <f t="shared" si="10"/>
        <v>23</v>
      </c>
      <c r="BL60" s="8">
        <f t="shared" si="11"/>
        <v>92</v>
      </c>
      <c r="BM60" s="12">
        <v>2</v>
      </c>
      <c r="BN60" s="12">
        <v>3</v>
      </c>
      <c r="BO60" s="37">
        <v>3</v>
      </c>
      <c r="BP60" s="12"/>
      <c r="BQ60" s="12"/>
      <c r="BR60" s="11">
        <f t="shared" si="12"/>
        <v>8</v>
      </c>
      <c r="BS60" s="11">
        <f t="shared" si="13"/>
        <v>88.888888888888886</v>
      </c>
      <c r="BT60" s="12">
        <v>0</v>
      </c>
      <c r="BU60" s="12">
        <v>0</v>
      </c>
      <c r="BV60" s="12"/>
      <c r="BW60" s="12"/>
      <c r="BX60" s="12"/>
      <c r="BY60" s="12"/>
      <c r="BZ60" s="12"/>
      <c r="CA60" s="12"/>
      <c r="CB60" s="12">
        <f t="shared" si="14"/>
        <v>0</v>
      </c>
      <c r="CC60" s="12" t="e">
        <f t="shared" si="15"/>
        <v>#DIV/0!</v>
      </c>
    </row>
  </sheetData>
  <mergeCells count="11">
    <mergeCell ref="A1:CC1"/>
    <mergeCell ref="BT2:CC2"/>
    <mergeCell ref="A2:A4"/>
    <mergeCell ref="B2:B4"/>
    <mergeCell ref="C2:N2"/>
    <mergeCell ref="O2:AA2"/>
    <mergeCell ref="AB2:AM2"/>
    <mergeCell ref="AN2:AU2"/>
    <mergeCell ref="AW2:BE2"/>
    <mergeCell ref="BF2:BL2"/>
    <mergeCell ref="BM2:B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E60"/>
  <sheetViews>
    <sheetView workbookViewId="0">
      <selection sqref="A1:XFD1048576"/>
    </sheetView>
  </sheetViews>
  <sheetFormatPr defaultRowHeight="15"/>
  <cols>
    <col min="2" max="2" width="33" customWidth="1"/>
    <col min="3" max="83" width="5.42578125" customWidth="1"/>
  </cols>
  <sheetData>
    <row r="1" spans="1:83" ht="15.75" thickBot="1">
      <c r="A1" s="70" t="s">
        <v>78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</row>
    <row r="2" spans="1:83" ht="15.75" thickBot="1">
      <c r="A2" s="43" t="s">
        <v>1</v>
      </c>
      <c r="B2" s="46" t="s">
        <v>2</v>
      </c>
      <c r="C2" s="49" t="s">
        <v>3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52" t="s">
        <v>4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4"/>
      <c r="AB2" s="71" t="s">
        <v>5</v>
      </c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2"/>
      <c r="AN2" s="73" t="s">
        <v>6</v>
      </c>
      <c r="AO2" s="74"/>
      <c r="AP2" s="74"/>
      <c r="AQ2" s="74"/>
      <c r="AR2" s="74"/>
      <c r="AS2" s="74"/>
      <c r="AT2" s="74"/>
      <c r="AU2" s="74"/>
      <c r="AV2" s="75"/>
      <c r="AW2" s="76" t="s">
        <v>7</v>
      </c>
      <c r="AX2" s="77"/>
      <c r="AY2" s="77"/>
      <c r="AZ2" s="77"/>
      <c r="BA2" s="77"/>
      <c r="BB2" s="77"/>
      <c r="BC2" s="77"/>
      <c r="BD2" s="77"/>
      <c r="BE2" s="78"/>
      <c r="BF2" s="79" t="s">
        <v>79</v>
      </c>
      <c r="BG2" s="80"/>
      <c r="BH2" s="80"/>
      <c r="BI2" s="80"/>
      <c r="BJ2" s="80"/>
      <c r="BK2" s="80"/>
      <c r="BL2" s="80"/>
      <c r="BM2" s="81" t="s">
        <v>9</v>
      </c>
      <c r="BN2" s="82"/>
      <c r="BO2" s="82"/>
      <c r="BP2" s="82"/>
      <c r="BQ2" s="82"/>
      <c r="BR2" s="82"/>
      <c r="BS2" s="82"/>
      <c r="BT2" s="82"/>
      <c r="BU2" s="83"/>
      <c r="BV2" s="84" t="s">
        <v>10</v>
      </c>
      <c r="BW2" s="85"/>
      <c r="BX2" s="85"/>
      <c r="BY2" s="85"/>
      <c r="BZ2" s="85"/>
      <c r="CA2" s="85"/>
      <c r="CB2" s="85"/>
      <c r="CC2" s="85"/>
      <c r="CD2" s="85"/>
      <c r="CE2" s="86"/>
    </row>
    <row r="3" spans="1:83" ht="15.75" thickBot="1">
      <c r="A3" s="44"/>
      <c r="B3" s="47"/>
      <c r="C3" s="2" t="s">
        <v>17</v>
      </c>
      <c r="D3" s="2" t="s">
        <v>12</v>
      </c>
      <c r="E3" s="2" t="s">
        <v>77</v>
      </c>
      <c r="F3" s="2"/>
      <c r="G3" s="2"/>
      <c r="H3" s="2"/>
      <c r="I3" s="2"/>
      <c r="J3" s="2"/>
      <c r="K3" s="2"/>
      <c r="L3" s="2"/>
      <c r="M3" s="2" t="s">
        <v>19</v>
      </c>
      <c r="N3" s="2" t="s">
        <v>14</v>
      </c>
      <c r="O3" s="3" t="s">
        <v>17</v>
      </c>
      <c r="P3" s="3" t="s">
        <v>12</v>
      </c>
      <c r="Q3" s="3" t="s">
        <v>77</v>
      </c>
      <c r="R3" s="3"/>
      <c r="S3" s="3"/>
      <c r="T3" s="3"/>
      <c r="U3" s="3"/>
      <c r="V3" s="3"/>
      <c r="W3" s="3"/>
      <c r="X3" s="3"/>
      <c r="Y3" s="3"/>
      <c r="Z3" s="3" t="s">
        <v>19</v>
      </c>
      <c r="AA3" s="3" t="s">
        <v>14</v>
      </c>
      <c r="AB3" s="4" t="s">
        <v>17</v>
      </c>
      <c r="AC3" s="4" t="s">
        <v>12</v>
      </c>
      <c r="AD3" s="4" t="s">
        <v>77</v>
      </c>
      <c r="AE3" s="4"/>
      <c r="AF3" s="4"/>
      <c r="AG3" s="4"/>
      <c r="AH3" s="4"/>
      <c r="AI3" s="4"/>
      <c r="AJ3" s="4"/>
      <c r="AK3" s="4"/>
      <c r="AL3" s="4" t="s">
        <v>19</v>
      </c>
      <c r="AM3" s="87" t="s">
        <v>14</v>
      </c>
      <c r="AN3" s="88" t="s">
        <v>17</v>
      </c>
      <c r="AO3" s="89" t="s">
        <v>12</v>
      </c>
      <c r="AP3" s="89" t="s">
        <v>77</v>
      </c>
      <c r="AQ3" s="89"/>
      <c r="AR3" s="89"/>
      <c r="AS3" s="89"/>
      <c r="AT3" s="89"/>
      <c r="AU3" s="89" t="s">
        <v>19</v>
      </c>
      <c r="AV3" s="90" t="s">
        <v>14</v>
      </c>
      <c r="AW3" s="91" t="s">
        <v>17</v>
      </c>
      <c r="AX3" s="6" t="s">
        <v>12</v>
      </c>
      <c r="AY3" s="6" t="s">
        <v>77</v>
      </c>
      <c r="AZ3" s="6"/>
      <c r="BA3" s="6"/>
      <c r="BB3" s="6"/>
      <c r="BC3" s="6"/>
      <c r="BD3" s="6" t="s">
        <v>80</v>
      </c>
      <c r="BE3" s="92" t="s">
        <v>14</v>
      </c>
      <c r="BF3" s="93" t="s">
        <v>17</v>
      </c>
      <c r="BG3" s="23" t="s">
        <v>12</v>
      </c>
      <c r="BH3" s="23" t="s">
        <v>77</v>
      </c>
      <c r="BI3" s="23"/>
      <c r="BJ3" s="23"/>
      <c r="BK3" s="23" t="s">
        <v>19</v>
      </c>
      <c r="BL3" s="32" t="s">
        <v>14</v>
      </c>
      <c r="BM3" s="94" t="s">
        <v>17</v>
      </c>
      <c r="BN3" s="95" t="s">
        <v>12</v>
      </c>
      <c r="BO3" s="95" t="s">
        <v>77</v>
      </c>
      <c r="BP3" s="95"/>
      <c r="BQ3" s="95"/>
      <c r="BR3" s="95"/>
      <c r="BS3" s="95"/>
      <c r="BT3" s="95" t="s">
        <v>19</v>
      </c>
      <c r="BU3" s="96" t="s">
        <v>14</v>
      </c>
      <c r="BV3" s="97"/>
      <c r="BW3" s="98"/>
      <c r="BX3" s="98"/>
      <c r="BY3" s="98"/>
      <c r="BZ3" s="98"/>
      <c r="CA3" s="98"/>
      <c r="CB3" s="98"/>
      <c r="CC3" s="98"/>
      <c r="CD3" s="98"/>
      <c r="CE3" s="99"/>
    </row>
    <row r="4" spans="1:83" ht="15.75" thickBot="1">
      <c r="A4" s="45"/>
      <c r="B4" s="48"/>
      <c r="C4" s="13">
        <v>2</v>
      </c>
      <c r="D4" s="13">
        <v>2</v>
      </c>
      <c r="E4" s="13">
        <v>4</v>
      </c>
      <c r="F4" s="12"/>
      <c r="G4" s="13"/>
      <c r="H4" s="13"/>
      <c r="I4" s="13"/>
      <c r="J4" s="13"/>
      <c r="K4" s="13"/>
      <c r="L4" s="14"/>
      <c r="M4" s="14">
        <f>SUM(C4:L4)</f>
        <v>8</v>
      </c>
      <c r="N4" s="14">
        <f>M4/8*100</f>
        <v>100</v>
      </c>
      <c r="O4" s="13">
        <v>3</v>
      </c>
      <c r="P4" s="13">
        <v>3</v>
      </c>
      <c r="Q4" s="13">
        <v>8</v>
      </c>
      <c r="R4" s="12"/>
      <c r="S4" s="13"/>
      <c r="T4" s="14"/>
      <c r="U4" s="13"/>
      <c r="V4" s="13"/>
      <c r="W4" s="13"/>
      <c r="X4" s="14"/>
      <c r="Y4" s="14"/>
      <c r="Z4" s="14">
        <f>SUM(O4:Y4)</f>
        <v>14</v>
      </c>
      <c r="AA4" s="14">
        <f>Z4/14*100</f>
        <v>100</v>
      </c>
      <c r="AB4" s="12">
        <v>3</v>
      </c>
      <c r="AC4" s="12">
        <v>2</v>
      </c>
      <c r="AD4" s="13">
        <v>4</v>
      </c>
      <c r="AE4" s="12"/>
      <c r="AF4" s="13"/>
      <c r="AG4" s="12"/>
      <c r="AH4" s="13"/>
      <c r="AI4" s="13"/>
      <c r="AJ4" s="13"/>
      <c r="AK4" s="13"/>
      <c r="AL4" s="14">
        <f>SUM(AB4:AK4)</f>
        <v>9</v>
      </c>
      <c r="AM4" s="100">
        <f>AL4/9*100</f>
        <v>100</v>
      </c>
      <c r="AN4" s="101">
        <v>2</v>
      </c>
      <c r="AO4" s="13">
        <v>2</v>
      </c>
      <c r="AP4" s="14">
        <v>5</v>
      </c>
      <c r="AQ4" s="12"/>
      <c r="AR4" s="14"/>
      <c r="AS4" s="13"/>
      <c r="AT4" s="14"/>
      <c r="AU4" s="14">
        <f>SUM(AN4:AT4)</f>
        <v>9</v>
      </c>
      <c r="AV4" s="102">
        <f>AU4/9*100</f>
        <v>100</v>
      </c>
      <c r="AW4" s="103">
        <v>3</v>
      </c>
      <c r="AX4" s="14">
        <v>9</v>
      </c>
      <c r="AY4" s="14">
        <v>5</v>
      </c>
      <c r="AZ4" s="12"/>
      <c r="BA4" s="14"/>
      <c r="BB4" s="14"/>
      <c r="BC4" s="14"/>
      <c r="BD4" s="14">
        <f>SUM(AW4:BC4)</f>
        <v>17</v>
      </c>
      <c r="BE4" s="104">
        <f>BD4/17*100</f>
        <v>100</v>
      </c>
      <c r="BF4" s="12">
        <v>0</v>
      </c>
      <c r="BG4" s="14">
        <v>4</v>
      </c>
      <c r="BH4" s="13">
        <v>5</v>
      </c>
      <c r="BJ4" s="12"/>
      <c r="BK4" s="12">
        <f>SUM(BF4:BJ4)</f>
        <v>9</v>
      </c>
      <c r="BL4" s="37">
        <f>BK4/9*100</f>
        <v>100</v>
      </c>
      <c r="BM4" s="93">
        <v>3</v>
      </c>
      <c r="BN4" s="23">
        <v>7</v>
      </c>
      <c r="BO4" s="23">
        <v>7</v>
      </c>
      <c r="BP4" s="23"/>
      <c r="BQ4" s="23"/>
      <c r="BR4" s="23"/>
      <c r="BS4" s="23"/>
      <c r="BT4" s="23">
        <f>SUM(BM4:BS4)</f>
        <v>17</v>
      </c>
      <c r="BU4" s="105">
        <f>BT4/17*100</f>
        <v>100</v>
      </c>
      <c r="BV4" s="97"/>
      <c r="BW4" s="98"/>
      <c r="BX4" s="98"/>
      <c r="BY4" s="98"/>
      <c r="BZ4" s="98"/>
      <c r="CA4" s="98"/>
      <c r="CB4" s="98"/>
      <c r="CC4" s="98"/>
      <c r="CD4" s="98"/>
      <c r="CE4" s="99"/>
    </row>
    <row r="5" spans="1:83" ht="18">
      <c r="A5" s="25">
        <v>1</v>
      </c>
      <c r="B5" s="26" t="s">
        <v>20</v>
      </c>
      <c r="C5" s="12">
        <v>1</v>
      </c>
      <c r="D5" s="13">
        <v>2</v>
      </c>
      <c r="E5" s="13">
        <v>1</v>
      </c>
      <c r="F5" s="12"/>
      <c r="G5" s="13"/>
      <c r="H5" s="13"/>
      <c r="I5" s="13"/>
      <c r="J5" s="13"/>
      <c r="K5" s="13"/>
      <c r="L5" s="31"/>
      <c r="M5" s="14">
        <f t="shared" ref="M5:M60" si="0">SUM(C5:L5)</f>
        <v>4</v>
      </c>
      <c r="N5" s="14">
        <f t="shared" ref="N5:N60" si="1">M5/8*100</f>
        <v>50</v>
      </c>
      <c r="O5" s="13">
        <v>2</v>
      </c>
      <c r="P5" s="13">
        <v>2</v>
      </c>
      <c r="Q5" s="13">
        <v>4</v>
      </c>
      <c r="R5" s="12"/>
      <c r="S5" s="35"/>
      <c r="T5" s="36"/>
      <c r="U5" s="12"/>
      <c r="V5" s="31"/>
      <c r="W5" s="31"/>
      <c r="X5" s="14"/>
      <c r="Y5" s="14"/>
      <c r="Z5" s="14">
        <f t="shared" ref="Z5:Z60" si="2">SUM(O5:Y5)</f>
        <v>8</v>
      </c>
      <c r="AA5" s="14">
        <f t="shared" ref="AA5:AA60" si="3">Z5/14*100</f>
        <v>57.142857142857139</v>
      </c>
      <c r="AB5" s="12">
        <v>1</v>
      </c>
      <c r="AC5" s="13">
        <v>2</v>
      </c>
      <c r="AD5" s="13">
        <v>1</v>
      </c>
      <c r="AE5" s="12"/>
      <c r="AF5" s="13"/>
      <c r="AG5" s="12"/>
      <c r="AH5" s="12"/>
      <c r="AI5" s="12"/>
      <c r="AJ5" s="12"/>
      <c r="AK5" s="12"/>
      <c r="AL5" s="14">
        <f t="shared" ref="AL5:AL60" si="4">SUM(AB5:AK5)</f>
        <v>4</v>
      </c>
      <c r="AM5" s="100">
        <f t="shared" ref="AM5:AM60" si="5">AL5/9*100</f>
        <v>44.444444444444443</v>
      </c>
      <c r="AN5" s="101">
        <v>1</v>
      </c>
      <c r="AO5" s="13">
        <v>2</v>
      </c>
      <c r="AP5" s="14">
        <v>3</v>
      </c>
      <c r="AQ5" s="12"/>
      <c r="AR5" s="14"/>
      <c r="AS5" s="13"/>
      <c r="AT5" s="31"/>
      <c r="AU5" s="14">
        <f t="shared" ref="AU5:AU60" si="6">SUM(AN5:AT5)</f>
        <v>6</v>
      </c>
      <c r="AV5" s="102">
        <f t="shared" ref="AV5:AV60" si="7">AU5/9*100</f>
        <v>66.666666666666657</v>
      </c>
      <c r="AW5" s="103">
        <v>2</v>
      </c>
      <c r="AX5" s="31">
        <v>9</v>
      </c>
      <c r="AY5" s="14">
        <v>1</v>
      </c>
      <c r="AZ5" s="12"/>
      <c r="BA5" s="14"/>
      <c r="BB5" s="14"/>
      <c r="BC5" s="14"/>
      <c r="BD5" s="14">
        <f t="shared" ref="BD5:BD60" si="8">SUM(AW5:BC5)</f>
        <v>12</v>
      </c>
      <c r="BE5" s="104">
        <f t="shared" ref="BE5:BE60" si="9">BD5/17*100</f>
        <v>70.588235294117652</v>
      </c>
      <c r="BF5" s="12">
        <v>0</v>
      </c>
      <c r="BG5" s="14">
        <v>3</v>
      </c>
      <c r="BH5" s="12">
        <v>3</v>
      </c>
      <c r="BJ5" s="12"/>
      <c r="BK5" s="12">
        <f t="shared" ref="BK5:BK60" si="10">SUM(BF5:BJ5)</f>
        <v>6</v>
      </c>
      <c r="BL5" s="37">
        <f t="shared" ref="BL5:BL60" si="11">BK5/9*100</f>
        <v>66.666666666666657</v>
      </c>
      <c r="BM5" s="103">
        <v>3</v>
      </c>
      <c r="BN5" s="12">
        <v>6</v>
      </c>
      <c r="BO5" s="12">
        <v>3</v>
      </c>
      <c r="BP5" s="12"/>
      <c r="BQ5" s="12"/>
      <c r="BR5" s="12"/>
      <c r="BS5" s="12"/>
      <c r="BT5" s="12">
        <f t="shared" ref="BT5:BT60" si="12">SUM(BM5:BS5)</f>
        <v>12</v>
      </c>
      <c r="BU5" s="105">
        <f t="shared" ref="BU5:BU60" si="13">BT5/17*100</f>
        <v>70.588235294117652</v>
      </c>
      <c r="BV5" s="97"/>
      <c r="BW5" s="98"/>
      <c r="BX5" s="98"/>
      <c r="BY5" s="98"/>
      <c r="BZ5" s="98"/>
      <c r="CA5" s="98"/>
      <c r="CB5" s="98"/>
      <c r="CC5" s="98"/>
      <c r="CD5" s="98"/>
      <c r="CE5" s="99"/>
    </row>
    <row r="6" spans="1:83" ht="18">
      <c r="A6" s="33">
        <v>2</v>
      </c>
      <c r="B6" s="34" t="s">
        <v>21</v>
      </c>
      <c r="C6" s="12">
        <v>1</v>
      </c>
      <c r="D6" s="13">
        <v>2</v>
      </c>
      <c r="E6" s="13">
        <v>4</v>
      </c>
      <c r="F6" s="12"/>
      <c r="G6" s="13"/>
      <c r="H6" s="13"/>
      <c r="I6" s="13"/>
      <c r="J6" s="13"/>
      <c r="K6" s="13"/>
      <c r="L6" s="31"/>
      <c r="M6" s="14">
        <f t="shared" si="0"/>
        <v>7</v>
      </c>
      <c r="N6" s="14">
        <f t="shared" si="1"/>
        <v>87.5</v>
      </c>
      <c r="O6" s="13">
        <v>2</v>
      </c>
      <c r="P6" s="13">
        <v>1</v>
      </c>
      <c r="Q6" s="13">
        <v>8</v>
      </c>
      <c r="R6" s="12"/>
      <c r="S6" s="35"/>
      <c r="T6" s="36"/>
      <c r="U6" s="12"/>
      <c r="V6" s="31"/>
      <c r="W6" s="31"/>
      <c r="X6" s="14"/>
      <c r="Y6" s="14"/>
      <c r="Z6" s="14">
        <f t="shared" si="2"/>
        <v>11</v>
      </c>
      <c r="AA6" s="14">
        <f t="shared" si="3"/>
        <v>78.571428571428569</v>
      </c>
      <c r="AB6" s="12">
        <v>2</v>
      </c>
      <c r="AC6" s="12">
        <v>2</v>
      </c>
      <c r="AD6" s="13">
        <v>4</v>
      </c>
      <c r="AE6" s="12"/>
      <c r="AF6" s="13"/>
      <c r="AG6" s="12"/>
      <c r="AH6" s="12"/>
      <c r="AI6" s="12"/>
      <c r="AJ6" s="12"/>
      <c r="AK6" s="12"/>
      <c r="AL6" s="14">
        <f t="shared" si="4"/>
        <v>8</v>
      </c>
      <c r="AM6" s="100">
        <f t="shared" si="5"/>
        <v>88.888888888888886</v>
      </c>
      <c r="AN6" s="101">
        <v>1</v>
      </c>
      <c r="AO6" s="13">
        <v>2</v>
      </c>
      <c r="AP6" s="14">
        <v>5</v>
      </c>
      <c r="AQ6" s="12"/>
      <c r="AR6" s="14"/>
      <c r="AS6" s="13"/>
      <c r="AT6" s="31"/>
      <c r="AU6" s="14">
        <f t="shared" si="6"/>
        <v>8</v>
      </c>
      <c r="AV6" s="102">
        <f t="shared" si="7"/>
        <v>88.888888888888886</v>
      </c>
      <c r="AW6" s="103">
        <v>2</v>
      </c>
      <c r="AX6" s="31">
        <v>9</v>
      </c>
      <c r="AY6" s="14">
        <v>4</v>
      </c>
      <c r="AZ6" s="12"/>
      <c r="BA6" s="14"/>
      <c r="BB6" s="14"/>
      <c r="BC6" s="14"/>
      <c r="BD6" s="14">
        <f t="shared" si="8"/>
        <v>15</v>
      </c>
      <c r="BE6" s="104">
        <f t="shared" si="9"/>
        <v>88.235294117647058</v>
      </c>
      <c r="BF6" s="12">
        <v>0</v>
      </c>
      <c r="BG6" s="14">
        <v>4</v>
      </c>
      <c r="BH6" s="12">
        <v>4</v>
      </c>
      <c r="BJ6" s="12"/>
      <c r="BK6" s="12">
        <f t="shared" si="10"/>
        <v>8</v>
      </c>
      <c r="BL6" s="37">
        <f t="shared" si="11"/>
        <v>88.888888888888886</v>
      </c>
      <c r="BM6" s="103">
        <v>0</v>
      </c>
      <c r="BN6" s="12">
        <v>7</v>
      </c>
      <c r="BO6" s="12">
        <v>7</v>
      </c>
      <c r="BP6" s="12"/>
      <c r="BQ6" s="12"/>
      <c r="BR6" s="12"/>
      <c r="BS6" s="12"/>
      <c r="BT6" s="12">
        <f t="shared" si="12"/>
        <v>14</v>
      </c>
      <c r="BU6" s="105">
        <f t="shared" si="13"/>
        <v>82.35294117647058</v>
      </c>
      <c r="BV6" s="97"/>
      <c r="BW6" s="98"/>
      <c r="BX6" s="98"/>
      <c r="BY6" s="98"/>
      <c r="BZ6" s="98"/>
      <c r="CA6" s="98"/>
      <c r="CB6" s="98"/>
      <c r="CC6" s="98"/>
      <c r="CD6" s="98"/>
      <c r="CE6" s="99"/>
    </row>
    <row r="7" spans="1:83" ht="18">
      <c r="A7" s="25">
        <v>3</v>
      </c>
      <c r="B7" s="38" t="s">
        <v>22</v>
      </c>
      <c r="C7" s="12">
        <v>1</v>
      </c>
      <c r="D7" s="13">
        <v>2</v>
      </c>
      <c r="E7" s="13">
        <v>3</v>
      </c>
      <c r="F7" s="12"/>
      <c r="G7" s="13"/>
      <c r="H7" s="13"/>
      <c r="I7" s="13"/>
      <c r="J7" s="13"/>
      <c r="K7" s="13"/>
      <c r="L7" s="31"/>
      <c r="M7" s="14">
        <f t="shared" si="0"/>
        <v>6</v>
      </c>
      <c r="N7" s="14">
        <f t="shared" si="1"/>
        <v>75</v>
      </c>
      <c r="O7" s="13">
        <v>2</v>
      </c>
      <c r="P7" s="13">
        <v>2</v>
      </c>
      <c r="Q7" s="13">
        <v>8</v>
      </c>
      <c r="R7" s="12"/>
      <c r="S7" s="35"/>
      <c r="T7" s="36"/>
      <c r="U7" s="12"/>
      <c r="V7" s="31"/>
      <c r="W7" s="31"/>
      <c r="X7" s="14"/>
      <c r="Y7" s="14"/>
      <c r="Z7" s="14">
        <f t="shared" si="2"/>
        <v>12</v>
      </c>
      <c r="AA7" s="14">
        <f t="shared" si="3"/>
        <v>85.714285714285708</v>
      </c>
      <c r="AB7" s="12">
        <v>3</v>
      </c>
      <c r="AC7" s="12">
        <v>2</v>
      </c>
      <c r="AD7" s="13">
        <v>4</v>
      </c>
      <c r="AE7" s="12"/>
      <c r="AF7" s="13"/>
      <c r="AG7" s="12"/>
      <c r="AH7" s="12"/>
      <c r="AI7" s="12"/>
      <c r="AJ7" s="12"/>
      <c r="AK7" s="12"/>
      <c r="AL7" s="14">
        <f t="shared" si="4"/>
        <v>9</v>
      </c>
      <c r="AM7" s="100">
        <f t="shared" si="5"/>
        <v>100</v>
      </c>
      <c r="AN7" s="101">
        <v>1</v>
      </c>
      <c r="AO7" s="13">
        <v>2</v>
      </c>
      <c r="AP7" s="14">
        <v>4</v>
      </c>
      <c r="AQ7" s="12"/>
      <c r="AR7" s="14"/>
      <c r="AS7" s="13"/>
      <c r="AT7" s="31"/>
      <c r="AU7" s="14">
        <f t="shared" si="6"/>
        <v>7</v>
      </c>
      <c r="AV7" s="102">
        <f t="shared" si="7"/>
        <v>77.777777777777786</v>
      </c>
      <c r="AW7" s="103">
        <v>2</v>
      </c>
      <c r="AX7" s="31">
        <v>8</v>
      </c>
      <c r="AY7" s="14">
        <v>4</v>
      </c>
      <c r="AZ7" s="12"/>
      <c r="BA7" s="14"/>
      <c r="BB7" s="14"/>
      <c r="BC7" s="14"/>
      <c r="BD7" s="14">
        <f t="shared" si="8"/>
        <v>14</v>
      </c>
      <c r="BE7" s="104">
        <f t="shared" si="9"/>
        <v>82.35294117647058</v>
      </c>
      <c r="BF7" s="12">
        <v>0</v>
      </c>
      <c r="BG7" s="14">
        <v>4</v>
      </c>
      <c r="BH7" s="12">
        <v>5</v>
      </c>
      <c r="BJ7" s="12"/>
      <c r="BK7" s="12">
        <f t="shared" si="10"/>
        <v>9</v>
      </c>
      <c r="BL7" s="37">
        <f t="shared" si="11"/>
        <v>100</v>
      </c>
      <c r="BM7" s="103">
        <v>3</v>
      </c>
      <c r="BN7" s="12">
        <v>7</v>
      </c>
      <c r="BO7" s="12">
        <v>7</v>
      </c>
      <c r="BP7" s="12"/>
      <c r="BQ7" s="12"/>
      <c r="BR7" s="12"/>
      <c r="BS7" s="12"/>
      <c r="BT7" s="12">
        <f t="shared" si="12"/>
        <v>17</v>
      </c>
      <c r="BU7" s="105">
        <f t="shared" si="13"/>
        <v>100</v>
      </c>
      <c r="BV7" s="97"/>
      <c r="BW7" s="98"/>
      <c r="BX7" s="98"/>
      <c r="BY7" s="98"/>
      <c r="BZ7" s="98"/>
      <c r="CA7" s="98"/>
      <c r="CB7" s="98"/>
      <c r="CC7" s="98"/>
      <c r="CD7" s="98"/>
      <c r="CE7" s="99"/>
    </row>
    <row r="8" spans="1:83" ht="18">
      <c r="A8" s="33">
        <v>4</v>
      </c>
      <c r="B8" s="39" t="s">
        <v>23</v>
      </c>
      <c r="C8" s="12">
        <v>2</v>
      </c>
      <c r="D8" s="13">
        <v>2</v>
      </c>
      <c r="E8" s="13">
        <v>4</v>
      </c>
      <c r="F8" s="12"/>
      <c r="G8" s="13"/>
      <c r="H8" s="13"/>
      <c r="I8" s="13"/>
      <c r="J8" s="13"/>
      <c r="K8" s="13"/>
      <c r="L8" s="31"/>
      <c r="M8" s="14">
        <f t="shared" si="0"/>
        <v>8</v>
      </c>
      <c r="N8" s="14">
        <f t="shared" si="1"/>
        <v>100</v>
      </c>
      <c r="O8" s="13">
        <v>3</v>
      </c>
      <c r="P8" s="13">
        <v>2</v>
      </c>
      <c r="Q8" s="13">
        <v>7</v>
      </c>
      <c r="R8" s="12"/>
      <c r="S8" s="35"/>
      <c r="T8" s="36"/>
      <c r="U8" s="12"/>
      <c r="V8" s="31"/>
      <c r="W8" s="31"/>
      <c r="X8" s="14"/>
      <c r="Y8" s="14"/>
      <c r="Z8" s="14">
        <f t="shared" si="2"/>
        <v>12</v>
      </c>
      <c r="AA8" s="14">
        <f t="shared" si="3"/>
        <v>85.714285714285708</v>
      </c>
      <c r="AB8" s="12">
        <v>2</v>
      </c>
      <c r="AC8" s="12">
        <v>2</v>
      </c>
      <c r="AD8" s="13">
        <v>4</v>
      </c>
      <c r="AE8" s="12"/>
      <c r="AF8" s="13"/>
      <c r="AG8" s="12"/>
      <c r="AH8" s="12"/>
      <c r="AI8" s="12"/>
      <c r="AJ8" s="12"/>
      <c r="AK8" s="12"/>
      <c r="AL8" s="14">
        <f t="shared" si="4"/>
        <v>8</v>
      </c>
      <c r="AM8" s="100">
        <f t="shared" si="5"/>
        <v>88.888888888888886</v>
      </c>
      <c r="AN8" s="101">
        <v>2</v>
      </c>
      <c r="AO8" s="13">
        <v>2</v>
      </c>
      <c r="AP8" s="14">
        <v>5</v>
      </c>
      <c r="AQ8" s="12"/>
      <c r="AR8" s="14"/>
      <c r="AS8" s="13"/>
      <c r="AT8" s="31"/>
      <c r="AU8" s="14">
        <f t="shared" si="6"/>
        <v>9</v>
      </c>
      <c r="AV8" s="102">
        <f t="shared" si="7"/>
        <v>100</v>
      </c>
      <c r="AW8" s="103">
        <v>3</v>
      </c>
      <c r="AX8" s="31">
        <v>9</v>
      </c>
      <c r="AY8" s="14">
        <v>5</v>
      </c>
      <c r="AZ8" s="12"/>
      <c r="BA8" s="14"/>
      <c r="BB8" s="14"/>
      <c r="BC8" s="14"/>
      <c r="BD8" s="14">
        <f t="shared" si="8"/>
        <v>17</v>
      </c>
      <c r="BE8" s="104">
        <f t="shared" si="9"/>
        <v>100</v>
      </c>
      <c r="BF8" s="12">
        <v>0</v>
      </c>
      <c r="BG8" s="14">
        <v>4</v>
      </c>
      <c r="BH8" s="12">
        <v>5</v>
      </c>
      <c r="BJ8" s="12"/>
      <c r="BK8" s="12">
        <f t="shared" si="10"/>
        <v>9</v>
      </c>
      <c r="BL8" s="37">
        <f t="shared" si="11"/>
        <v>100</v>
      </c>
      <c r="BM8" s="103">
        <v>0</v>
      </c>
      <c r="BN8" s="12">
        <v>7</v>
      </c>
      <c r="BO8" s="12">
        <v>6</v>
      </c>
      <c r="BP8" s="12"/>
      <c r="BQ8" s="12"/>
      <c r="BR8" s="12"/>
      <c r="BS8" s="12"/>
      <c r="BT8" s="12">
        <f t="shared" si="12"/>
        <v>13</v>
      </c>
      <c r="BU8" s="105">
        <f t="shared" si="13"/>
        <v>76.470588235294116</v>
      </c>
      <c r="BV8" s="97"/>
      <c r="BW8" s="98"/>
      <c r="BX8" s="98"/>
      <c r="BY8" s="98"/>
      <c r="BZ8" s="98"/>
      <c r="CA8" s="98"/>
      <c r="CB8" s="98"/>
      <c r="CC8" s="98"/>
      <c r="CD8" s="98"/>
      <c r="CE8" s="99"/>
    </row>
    <row r="9" spans="1:83" ht="18">
      <c r="A9" s="25">
        <v>5</v>
      </c>
      <c r="B9" s="39" t="s">
        <v>24</v>
      </c>
      <c r="C9" s="12">
        <v>1</v>
      </c>
      <c r="D9" s="13">
        <v>2</v>
      </c>
      <c r="E9" s="13">
        <v>4</v>
      </c>
      <c r="F9" s="12"/>
      <c r="G9" s="13"/>
      <c r="H9" s="13"/>
      <c r="I9" s="13"/>
      <c r="J9" s="13"/>
      <c r="K9" s="13"/>
      <c r="L9" s="31"/>
      <c r="M9" s="14">
        <f t="shared" si="0"/>
        <v>7</v>
      </c>
      <c r="N9" s="14">
        <f t="shared" si="1"/>
        <v>87.5</v>
      </c>
      <c r="O9" s="13">
        <v>2</v>
      </c>
      <c r="P9" s="13">
        <v>2</v>
      </c>
      <c r="Q9" s="13">
        <v>8</v>
      </c>
      <c r="R9" s="12"/>
      <c r="S9" s="35"/>
      <c r="T9" s="36"/>
      <c r="U9" s="12"/>
      <c r="V9" s="31"/>
      <c r="W9" s="31"/>
      <c r="X9" s="14"/>
      <c r="Y9" s="14"/>
      <c r="Z9" s="14">
        <f t="shared" si="2"/>
        <v>12</v>
      </c>
      <c r="AA9" s="14">
        <f t="shared" si="3"/>
        <v>85.714285714285708</v>
      </c>
      <c r="AB9" s="12">
        <v>3</v>
      </c>
      <c r="AC9" s="12">
        <v>2</v>
      </c>
      <c r="AD9" s="13">
        <v>4</v>
      </c>
      <c r="AE9" s="12"/>
      <c r="AF9" s="13"/>
      <c r="AG9" s="12"/>
      <c r="AH9" s="12"/>
      <c r="AI9" s="12"/>
      <c r="AJ9" s="12"/>
      <c r="AK9" s="12"/>
      <c r="AL9" s="14">
        <f t="shared" si="4"/>
        <v>9</v>
      </c>
      <c r="AM9" s="100">
        <f t="shared" si="5"/>
        <v>100</v>
      </c>
      <c r="AN9" s="101">
        <v>1</v>
      </c>
      <c r="AO9" s="13">
        <v>2</v>
      </c>
      <c r="AP9" s="14">
        <v>4</v>
      </c>
      <c r="AQ9" s="12"/>
      <c r="AR9" s="14"/>
      <c r="AS9" s="13"/>
      <c r="AT9" s="31"/>
      <c r="AU9" s="14">
        <f t="shared" si="6"/>
        <v>7</v>
      </c>
      <c r="AV9" s="102">
        <f t="shared" si="7"/>
        <v>77.777777777777786</v>
      </c>
      <c r="AW9" s="103">
        <v>2</v>
      </c>
      <c r="AX9" s="31">
        <v>9</v>
      </c>
      <c r="AY9" s="14">
        <v>4</v>
      </c>
      <c r="AZ9" s="12"/>
      <c r="BA9" s="14"/>
      <c r="BB9" s="14"/>
      <c r="BC9" s="14"/>
      <c r="BD9" s="14">
        <f t="shared" si="8"/>
        <v>15</v>
      </c>
      <c r="BE9" s="104">
        <f t="shared" si="9"/>
        <v>88.235294117647058</v>
      </c>
      <c r="BF9" s="12">
        <v>0</v>
      </c>
      <c r="BG9" s="14">
        <v>4</v>
      </c>
      <c r="BH9" s="12">
        <v>5</v>
      </c>
      <c r="BJ9" s="12"/>
      <c r="BK9" s="12">
        <f t="shared" si="10"/>
        <v>9</v>
      </c>
      <c r="BL9" s="37">
        <f t="shared" si="11"/>
        <v>100</v>
      </c>
      <c r="BM9" s="103">
        <v>3</v>
      </c>
      <c r="BN9" s="12">
        <v>7</v>
      </c>
      <c r="BO9" s="12">
        <v>6</v>
      </c>
      <c r="BP9" s="12"/>
      <c r="BQ9" s="12"/>
      <c r="BR9" s="12"/>
      <c r="BS9" s="12"/>
      <c r="BT9" s="12">
        <f t="shared" si="12"/>
        <v>16</v>
      </c>
      <c r="BU9" s="105">
        <f t="shared" si="13"/>
        <v>94.117647058823522</v>
      </c>
      <c r="BV9" s="97"/>
      <c r="BW9" s="98"/>
      <c r="BX9" s="98"/>
      <c r="BY9" s="98"/>
      <c r="BZ9" s="98"/>
      <c r="CA9" s="98"/>
      <c r="CB9" s="98"/>
      <c r="CC9" s="98"/>
      <c r="CD9" s="98"/>
      <c r="CE9" s="99"/>
    </row>
    <row r="10" spans="1:83" ht="18">
      <c r="A10" s="33">
        <v>6</v>
      </c>
      <c r="B10" s="39" t="s">
        <v>25</v>
      </c>
      <c r="C10" s="12">
        <v>2</v>
      </c>
      <c r="D10" s="13">
        <v>2</v>
      </c>
      <c r="E10" s="13">
        <v>4</v>
      </c>
      <c r="F10" s="12"/>
      <c r="G10" s="13"/>
      <c r="H10" s="13"/>
      <c r="I10" s="13"/>
      <c r="J10" s="13"/>
      <c r="K10" s="13"/>
      <c r="L10" s="31"/>
      <c r="M10" s="14">
        <f t="shared" si="0"/>
        <v>8</v>
      </c>
      <c r="N10" s="14">
        <f t="shared" si="1"/>
        <v>100</v>
      </c>
      <c r="O10" s="13">
        <v>3</v>
      </c>
      <c r="P10" s="13">
        <v>1</v>
      </c>
      <c r="Q10" s="13">
        <v>8</v>
      </c>
      <c r="R10" s="12"/>
      <c r="S10" s="35"/>
      <c r="T10" s="36"/>
      <c r="U10" s="12"/>
      <c r="V10" s="31"/>
      <c r="W10" s="31"/>
      <c r="X10" s="14"/>
      <c r="Y10" s="14"/>
      <c r="Z10" s="14">
        <f t="shared" si="2"/>
        <v>12</v>
      </c>
      <c r="AA10" s="14">
        <f t="shared" si="3"/>
        <v>85.714285714285708</v>
      </c>
      <c r="AB10" s="12">
        <v>3</v>
      </c>
      <c r="AC10" s="12">
        <v>2</v>
      </c>
      <c r="AD10" s="13">
        <v>3</v>
      </c>
      <c r="AE10" s="12"/>
      <c r="AF10" s="13"/>
      <c r="AG10" s="12"/>
      <c r="AH10" s="12"/>
      <c r="AI10" s="12"/>
      <c r="AJ10" s="12"/>
      <c r="AK10" s="12"/>
      <c r="AL10" s="14">
        <f t="shared" si="4"/>
        <v>8</v>
      </c>
      <c r="AM10" s="100">
        <f t="shared" si="5"/>
        <v>88.888888888888886</v>
      </c>
      <c r="AN10" s="101">
        <v>2</v>
      </c>
      <c r="AO10" s="13">
        <v>2</v>
      </c>
      <c r="AP10" s="14">
        <v>5</v>
      </c>
      <c r="AQ10" s="12"/>
      <c r="AR10" s="14"/>
      <c r="AS10" s="13"/>
      <c r="AT10" s="31"/>
      <c r="AU10" s="14">
        <f t="shared" si="6"/>
        <v>9</v>
      </c>
      <c r="AV10" s="102">
        <f t="shared" si="7"/>
        <v>100</v>
      </c>
      <c r="AW10" s="103">
        <v>3</v>
      </c>
      <c r="AX10" s="31">
        <v>8</v>
      </c>
      <c r="AY10" s="14">
        <v>5</v>
      </c>
      <c r="AZ10" s="12"/>
      <c r="BA10" s="14"/>
      <c r="BB10" s="14"/>
      <c r="BC10" s="14"/>
      <c r="BD10" s="14">
        <f t="shared" si="8"/>
        <v>16</v>
      </c>
      <c r="BE10" s="104">
        <f t="shared" si="9"/>
        <v>94.117647058823522</v>
      </c>
      <c r="BF10" s="12">
        <v>0</v>
      </c>
      <c r="BG10" s="14">
        <v>4</v>
      </c>
      <c r="BH10" s="12">
        <v>5</v>
      </c>
      <c r="BJ10" s="12"/>
      <c r="BK10" s="12">
        <f t="shared" si="10"/>
        <v>9</v>
      </c>
      <c r="BL10" s="37">
        <f t="shared" si="11"/>
        <v>100</v>
      </c>
      <c r="BM10" s="103">
        <v>3</v>
      </c>
      <c r="BN10" s="12">
        <v>7</v>
      </c>
      <c r="BO10" s="12">
        <v>7</v>
      </c>
      <c r="BP10" s="12"/>
      <c r="BQ10" s="12"/>
      <c r="BR10" s="12"/>
      <c r="BS10" s="12"/>
      <c r="BT10" s="12">
        <f t="shared" si="12"/>
        <v>17</v>
      </c>
      <c r="BU10" s="105">
        <f t="shared" si="13"/>
        <v>100</v>
      </c>
      <c r="BV10" s="97"/>
      <c r="BW10" s="98"/>
      <c r="BX10" s="98"/>
      <c r="BY10" s="98"/>
      <c r="BZ10" s="98"/>
      <c r="CA10" s="98"/>
      <c r="CB10" s="98"/>
      <c r="CC10" s="98"/>
      <c r="CD10" s="98"/>
      <c r="CE10" s="99"/>
    </row>
    <row r="11" spans="1:83" ht="18">
      <c r="A11" s="25">
        <v>7</v>
      </c>
      <c r="B11" s="39" t="s">
        <v>26</v>
      </c>
      <c r="C11" s="12">
        <v>2</v>
      </c>
      <c r="D11" s="13">
        <v>2</v>
      </c>
      <c r="E11" s="13">
        <v>4</v>
      </c>
      <c r="F11" s="12"/>
      <c r="G11" s="13"/>
      <c r="H11" s="13"/>
      <c r="I11" s="13"/>
      <c r="J11" s="13"/>
      <c r="K11" s="13"/>
      <c r="L11" s="31"/>
      <c r="M11" s="14">
        <f t="shared" si="0"/>
        <v>8</v>
      </c>
      <c r="N11" s="14">
        <f t="shared" si="1"/>
        <v>100</v>
      </c>
      <c r="O11" s="13">
        <v>3</v>
      </c>
      <c r="P11" s="13">
        <v>1</v>
      </c>
      <c r="Q11" s="13">
        <v>7</v>
      </c>
      <c r="R11" s="12"/>
      <c r="S11" s="35"/>
      <c r="T11" s="36"/>
      <c r="U11" s="12"/>
      <c r="V11" s="31"/>
      <c r="W11" s="31"/>
      <c r="X11" s="14"/>
      <c r="Y11" s="14"/>
      <c r="Z11" s="14">
        <f t="shared" si="2"/>
        <v>11</v>
      </c>
      <c r="AA11" s="14">
        <f t="shared" si="3"/>
        <v>78.571428571428569</v>
      </c>
      <c r="AB11" s="12">
        <v>2</v>
      </c>
      <c r="AC11" s="12">
        <v>2</v>
      </c>
      <c r="AD11" s="13">
        <v>4</v>
      </c>
      <c r="AE11" s="12"/>
      <c r="AF11" s="13"/>
      <c r="AG11" s="12"/>
      <c r="AH11" s="12"/>
      <c r="AI11" s="12"/>
      <c r="AJ11" s="12"/>
      <c r="AK11" s="12"/>
      <c r="AL11" s="14">
        <f t="shared" si="4"/>
        <v>8</v>
      </c>
      <c r="AM11" s="100">
        <f t="shared" si="5"/>
        <v>88.888888888888886</v>
      </c>
      <c r="AN11" s="101">
        <v>2</v>
      </c>
      <c r="AO11" s="13">
        <v>2</v>
      </c>
      <c r="AP11" s="14">
        <v>3</v>
      </c>
      <c r="AQ11" s="12"/>
      <c r="AR11" s="14"/>
      <c r="AS11" s="13"/>
      <c r="AT11" s="31"/>
      <c r="AU11" s="14">
        <f t="shared" si="6"/>
        <v>7</v>
      </c>
      <c r="AV11" s="102">
        <f t="shared" si="7"/>
        <v>77.777777777777786</v>
      </c>
      <c r="AW11" s="103">
        <v>3</v>
      </c>
      <c r="AX11" s="31">
        <v>9</v>
      </c>
      <c r="AY11" s="14">
        <v>4</v>
      </c>
      <c r="AZ11" s="12"/>
      <c r="BA11" s="14"/>
      <c r="BB11" s="14"/>
      <c r="BC11" s="14"/>
      <c r="BD11" s="14">
        <f t="shared" si="8"/>
        <v>16</v>
      </c>
      <c r="BE11" s="104">
        <f t="shared" si="9"/>
        <v>94.117647058823522</v>
      </c>
      <c r="BF11" s="12">
        <v>0</v>
      </c>
      <c r="BG11" s="14">
        <v>4</v>
      </c>
      <c r="BH11" s="12">
        <v>5</v>
      </c>
      <c r="BJ11" s="12"/>
      <c r="BK11" s="12">
        <f t="shared" si="10"/>
        <v>9</v>
      </c>
      <c r="BL11" s="37">
        <f t="shared" si="11"/>
        <v>100</v>
      </c>
      <c r="BM11" s="103">
        <v>3</v>
      </c>
      <c r="BN11" s="12">
        <v>7</v>
      </c>
      <c r="BO11" s="12">
        <v>5</v>
      </c>
      <c r="BP11" s="12"/>
      <c r="BQ11" s="12"/>
      <c r="BR11" s="12"/>
      <c r="BS11" s="12"/>
      <c r="BT11" s="12">
        <f t="shared" si="12"/>
        <v>15</v>
      </c>
      <c r="BU11" s="105">
        <f t="shared" si="13"/>
        <v>88.235294117647058</v>
      </c>
      <c r="BV11" s="97"/>
      <c r="BW11" s="98"/>
      <c r="BX11" s="98"/>
      <c r="BY11" s="98"/>
      <c r="BZ11" s="98"/>
      <c r="CA11" s="98"/>
      <c r="CB11" s="98"/>
      <c r="CC11" s="98"/>
      <c r="CD11" s="98"/>
      <c r="CE11" s="99"/>
    </row>
    <row r="12" spans="1:83" ht="18">
      <c r="A12" s="33">
        <v>8</v>
      </c>
      <c r="B12" s="39" t="s">
        <v>27</v>
      </c>
      <c r="C12" s="12">
        <v>1</v>
      </c>
      <c r="D12" s="13">
        <v>1</v>
      </c>
      <c r="E12" s="13">
        <v>4</v>
      </c>
      <c r="F12" s="12"/>
      <c r="G12" s="13"/>
      <c r="H12" s="13"/>
      <c r="I12" s="13"/>
      <c r="J12" s="13"/>
      <c r="K12" s="13"/>
      <c r="L12" s="31"/>
      <c r="M12" s="14">
        <f t="shared" si="0"/>
        <v>6</v>
      </c>
      <c r="N12" s="14">
        <f t="shared" si="1"/>
        <v>75</v>
      </c>
      <c r="O12" s="13">
        <v>2</v>
      </c>
      <c r="P12" s="13">
        <v>2</v>
      </c>
      <c r="Q12" s="13">
        <v>6</v>
      </c>
      <c r="R12" s="12"/>
      <c r="S12" s="35"/>
      <c r="T12" s="36"/>
      <c r="U12" s="12"/>
      <c r="V12" s="31"/>
      <c r="W12" s="31"/>
      <c r="X12" s="14"/>
      <c r="Y12" s="14"/>
      <c r="Z12" s="14">
        <f t="shared" si="2"/>
        <v>10</v>
      </c>
      <c r="AA12" s="14">
        <f t="shared" si="3"/>
        <v>71.428571428571431</v>
      </c>
      <c r="AB12" s="12">
        <v>3</v>
      </c>
      <c r="AC12" s="12">
        <v>2</v>
      </c>
      <c r="AD12" s="13">
        <v>4</v>
      </c>
      <c r="AE12" s="12"/>
      <c r="AF12" s="13"/>
      <c r="AG12" s="12"/>
      <c r="AH12" s="12"/>
      <c r="AI12" s="12"/>
      <c r="AJ12" s="12"/>
      <c r="AK12" s="12"/>
      <c r="AL12" s="14">
        <f t="shared" si="4"/>
        <v>9</v>
      </c>
      <c r="AM12" s="100">
        <f t="shared" si="5"/>
        <v>100</v>
      </c>
      <c r="AN12" s="101">
        <v>1</v>
      </c>
      <c r="AO12" s="13">
        <v>2</v>
      </c>
      <c r="AP12" s="14">
        <v>5</v>
      </c>
      <c r="AQ12" s="12"/>
      <c r="AR12" s="14"/>
      <c r="AS12" s="13"/>
      <c r="AT12" s="31"/>
      <c r="AU12" s="14">
        <f t="shared" si="6"/>
        <v>8</v>
      </c>
      <c r="AV12" s="102">
        <f t="shared" si="7"/>
        <v>88.888888888888886</v>
      </c>
      <c r="AW12" s="103">
        <v>2</v>
      </c>
      <c r="AX12" s="31">
        <v>7</v>
      </c>
      <c r="AY12" s="14">
        <v>5</v>
      </c>
      <c r="AZ12" s="12"/>
      <c r="BA12" s="14"/>
      <c r="BB12" s="14"/>
      <c r="BC12" s="14"/>
      <c r="BD12" s="14">
        <f t="shared" si="8"/>
        <v>14</v>
      </c>
      <c r="BE12" s="104">
        <f t="shared" si="9"/>
        <v>82.35294117647058</v>
      </c>
      <c r="BF12" s="12">
        <v>0</v>
      </c>
      <c r="BG12" s="14">
        <v>3</v>
      </c>
      <c r="BH12" s="12">
        <v>5</v>
      </c>
      <c r="BJ12" s="12"/>
      <c r="BK12" s="12">
        <f t="shared" si="10"/>
        <v>8</v>
      </c>
      <c r="BL12" s="37">
        <f t="shared" si="11"/>
        <v>88.888888888888886</v>
      </c>
      <c r="BM12" s="103">
        <v>2</v>
      </c>
      <c r="BN12" s="12">
        <v>7</v>
      </c>
      <c r="BO12" s="12">
        <v>7</v>
      </c>
      <c r="BP12" s="12"/>
      <c r="BQ12" s="12"/>
      <c r="BR12" s="12"/>
      <c r="BS12" s="12"/>
      <c r="BT12" s="12">
        <f t="shared" si="12"/>
        <v>16</v>
      </c>
      <c r="BU12" s="105">
        <f t="shared" si="13"/>
        <v>94.117647058823522</v>
      </c>
      <c r="BV12" s="97"/>
      <c r="BW12" s="98"/>
      <c r="BX12" s="98"/>
      <c r="BY12" s="98"/>
      <c r="BZ12" s="98"/>
      <c r="CA12" s="98"/>
      <c r="CB12" s="98"/>
      <c r="CC12" s="98"/>
      <c r="CD12" s="98"/>
      <c r="CE12" s="99"/>
    </row>
    <row r="13" spans="1:83" ht="18">
      <c r="A13" s="25">
        <v>9</v>
      </c>
      <c r="B13" s="34" t="s">
        <v>28</v>
      </c>
      <c r="C13" s="12">
        <v>2</v>
      </c>
      <c r="D13" s="13">
        <v>2</v>
      </c>
      <c r="E13" s="13">
        <v>4</v>
      </c>
      <c r="F13" s="12"/>
      <c r="G13" s="13"/>
      <c r="H13" s="13"/>
      <c r="I13" s="13"/>
      <c r="J13" s="13"/>
      <c r="K13" s="13"/>
      <c r="L13" s="31"/>
      <c r="M13" s="14">
        <f t="shared" si="0"/>
        <v>8</v>
      </c>
      <c r="N13" s="14">
        <f t="shared" si="1"/>
        <v>100</v>
      </c>
      <c r="O13" s="13">
        <v>3</v>
      </c>
      <c r="P13" s="13">
        <v>1</v>
      </c>
      <c r="Q13" s="13">
        <v>8</v>
      </c>
      <c r="R13" s="12"/>
      <c r="S13" s="35"/>
      <c r="T13" s="36"/>
      <c r="U13" s="12"/>
      <c r="V13" s="31"/>
      <c r="W13" s="31"/>
      <c r="X13" s="14"/>
      <c r="Y13" s="14"/>
      <c r="Z13" s="14">
        <f t="shared" si="2"/>
        <v>12</v>
      </c>
      <c r="AA13" s="14">
        <f t="shared" si="3"/>
        <v>85.714285714285708</v>
      </c>
      <c r="AB13" s="12">
        <v>3</v>
      </c>
      <c r="AC13" s="12">
        <v>1</v>
      </c>
      <c r="AD13" s="13">
        <v>4</v>
      </c>
      <c r="AE13" s="12"/>
      <c r="AF13" s="13"/>
      <c r="AG13" s="12"/>
      <c r="AH13" s="12"/>
      <c r="AI13" s="12"/>
      <c r="AJ13" s="12"/>
      <c r="AK13" s="12"/>
      <c r="AL13" s="14">
        <f t="shared" si="4"/>
        <v>8</v>
      </c>
      <c r="AM13" s="100">
        <f t="shared" si="5"/>
        <v>88.888888888888886</v>
      </c>
      <c r="AN13" s="101">
        <v>2</v>
      </c>
      <c r="AO13" s="13">
        <v>2</v>
      </c>
      <c r="AP13" s="14">
        <v>5</v>
      </c>
      <c r="AQ13" s="12"/>
      <c r="AR13" s="14"/>
      <c r="AS13" s="13"/>
      <c r="AT13" s="31"/>
      <c r="AU13" s="14">
        <f t="shared" si="6"/>
        <v>9</v>
      </c>
      <c r="AV13" s="102">
        <f t="shared" si="7"/>
        <v>100</v>
      </c>
      <c r="AW13" s="103">
        <v>3</v>
      </c>
      <c r="AX13" s="31">
        <v>9</v>
      </c>
      <c r="AY13" s="14">
        <v>5</v>
      </c>
      <c r="AZ13" s="12"/>
      <c r="BA13" s="14"/>
      <c r="BB13" s="14"/>
      <c r="BC13" s="14"/>
      <c r="BD13" s="14">
        <f t="shared" si="8"/>
        <v>17</v>
      </c>
      <c r="BE13" s="104">
        <f t="shared" si="9"/>
        <v>100</v>
      </c>
      <c r="BF13" s="12">
        <v>0</v>
      </c>
      <c r="BG13" s="14">
        <v>2</v>
      </c>
      <c r="BH13" s="12">
        <v>4</v>
      </c>
      <c r="BJ13" s="12"/>
      <c r="BK13" s="12">
        <f t="shared" si="10"/>
        <v>6</v>
      </c>
      <c r="BL13" s="37">
        <f t="shared" si="11"/>
        <v>66.666666666666657</v>
      </c>
      <c r="BM13" s="103">
        <v>3</v>
      </c>
      <c r="BN13" s="12">
        <v>5</v>
      </c>
      <c r="BO13" s="12">
        <v>7</v>
      </c>
      <c r="BP13" s="12"/>
      <c r="BQ13" s="12"/>
      <c r="BR13" s="12"/>
      <c r="BS13" s="12"/>
      <c r="BT13" s="12">
        <f t="shared" si="12"/>
        <v>15</v>
      </c>
      <c r="BU13" s="105">
        <f t="shared" si="13"/>
        <v>88.235294117647058</v>
      </c>
      <c r="BV13" s="97"/>
      <c r="BW13" s="98"/>
      <c r="BX13" s="98"/>
      <c r="BY13" s="98"/>
      <c r="BZ13" s="98"/>
      <c r="CA13" s="98"/>
      <c r="CB13" s="98"/>
      <c r="CC13" s="98"/>
      <c r="CD13" s="98"/>
      <c r="CE13" s="99"/>
    </row>
    <row r="14" spans="1:83" ht="18">
      <c r="A14" s="33">
        <v>10</v>
      </c>
      <c r="B14" s="39" t="s">
        <v>29</v>
      </c>
      <c r="C14" s="12">
        <v>2</v>
      </c>
      <c r="D14" s="13">
        <v>2</v>
      </c>
      <c r="E14" s="13">
        <v>4</v>
      </c>
      <c r="F14" s="12"/>
      <c r="G14" s="13"/>
      <c r="H14" s="13"/>
      <c r="I14" s="13"/>
      <c r="J14" s="13"/>
      <c r="K14" s="13"/>
      <c r="L14" s="31"/>
      <c r="M14" s="14">
        <f t="shared" si="0"/>
        <v>8</v>
      </c>
      <c r="N14" s="14">
        <f t="shared" si="1"/>
        <v>100</v>
      </c>
      <c r="O14" s="13">
        <v>3</v>
      </c>
      <c r="P14" s="13">
        <v>2</v>
      </c>
      <c r="Q14" s="13">
        <v>7</v>
      </c>
      <c r="R14" s="12"/>
      <c r="S14" s="35"/>
      <c r="T14" s="36"/>
      <c r="U14" s="12"/>
      <c r="V14" s="31"/>
      <c r="W14" s="31"/>
      <c r="X14" s="14"/>
      <c r="Y14" s="14"/>
      <c r="Z14" s="14">
        <f t="shared" si="2"/>
        <v>12</v>
      </c>
      <c r="AA14" s="14">
        <f t="shared" si="3"/>
        <v>85.714285714285708</v>
      </c>
      <c r="AB14" s="12">
        <v>3</v>
      </c>
      <c r="AC14" s="12">
        <v>2</v>
      </c>
      <c r="AD14" s="13">
        <v>3</v>
      </c>
      <c r="AE14" s="12"/>
      <c r="AF14" s="13"/>
      <c r="AG14" s="12"/>
      <c r="AH14" s="12"/>
      <c r="AI14" s="12"/>
      <c r="AJ14" s="12"/>
      <c r="AK14" s="12"/>
      <c r="AL14" s="14">
        <f t="shared" si="4"/>
        <v>8</v>
      </c>
      <c r="AM14" s="100">
        <f t="shared" si="5"/>
        <v>88.888888888888886</v>
      </c>
      <c r="AN14" s="101">
        <v>2</v>
      </c>
      <c r="AO14" s="13">
        <v>2</v>
      </c>
      <c r="AP14" s="14">
        <v>4</v>
      </c>
      <c r="AQ14" s="12"/>
      <c r="AR14" s="14"/>
      <c r="AS14" s="13"/>
      <c r="AT14" s="31"/>
      <c r="AU14" s="14">
        <f t="shared" si="6"/>
        <v>8</v>
      </c>
      <c r="AV14" s="102">
        <f t="shared" si="7"/>
        <v>88.888888888888886</v>
      </c>
      <c r="AW14" s="103">
        <v>2</v>
      </c>
      <c r="AX14" s="31">
        <v>9</v>
      </c>
      <c r="AY14" s="14">
        <v>4</v>
      </c>
      <c r="AZ14" s="12"/>
      <c r="BA14" s="14"/>
      <c r="BB14" s="14"/>
      <c r="BC14" s="14"/>
      <c r="BD14" s="14">
        <f t="shared" si="8"/>
        <v>15</v>
      </c>
      <c r="BE14" s="104">
        <f t="shared" si="9"/>
        <v>88.235294117647058</v>
      </c>
      <c r="BF14" s="12">
        <v>0</v>
      </c>
      <c r="BG14" s="14">
        <v>3</v>
      </c>
      <c r="BH14" s="12">
        <v>4</v>
      </c>
      <c r="BJ14" s="12"/>
      <c r="BK14" s="12">
        <f t="shared" si="10"/>
        <v>7</v>
      </c>
      <c r="BL14" s="37">
        <f t="shared" si="11"/>
        <v>77.777777777777786</v>
      </c>
      <c r="BM14" s="103">
        <v>3</v>
      </c>
      <c r="BN14" s="12">
        <v>7</v>
      </c>
      <c r="BO14" s="12">
        <v>7</v>
      </c>
      <c r="BP14" s="12"/>
      <c r="BQ14" s="12"/>
      <c r="BR14" s="12"/>
      <c r="BS14" s="12"/>
      <c r="BT14" s="12">
        <f t="shared" si="12"/>
        <v>17</v>
      </c>
      <c r="BU14" s="105">
        <f t="shared" si="13"/>
        <v>100</v>
      </c>
      <c r="BV14" s="97"/>
      <c r="BW14" s="98"/>
      <c r="BX14" s="98"/>
      <c r="BY14" s="98"/>
      <c r="BZ14" s="98"/>
      <c r="CA14" s="98"/>
      <c r="CB14" s="98"/>
      <c r="CC14" s="98"/>
      <c r="CD14" s="98"/>
      <c r="CE14" s="99"/>
    </row>
    <row r="15" spans="1:83" ht="18">
      <c r="A15" s="25">
        <v>11</v>
      </c>
      <c r="B15" s="34" t="s">
        <v>30</v>
      </c>
      <c r="C15" s="12">
        <v>2</v>
      </c>
      <c r="D15" s="13">
        <v>2</v>
      </c>
      <c r="E15" s="13">
        <v>3</v>
      </c>
      <c r="F15" s="12"/>
      <c r="G15" s="13"/>
      <c r="H15" s="13"/>
      <c r="I15" s="13"/>
      <c r="J15" s="13"/>
      <c r="K15" s="13"/>
      <c r="L15" s="31"/>
      <c r="M15" s="14">
        <f t="shared" si="0"/>
        <v>7</v>
      </c>
      <c r="N15" s="14">
        <f t="shared" si="1"/>
        <v>87.5</v>
      </c>
      <c r="O15" s="13">
        <v>3</v>
      </c>
      <c r="P15" s="13">
        <v>3</v>
      </c>
      <c r="Q15" s="13">
        <v>8</v>
      </c>
      <c r="R15" s="12"/>
      <c r="S15" s="35"/>
      <c r="T15" s="36"/>
      <c r="U15" s="12"/>
      <c r="V15" s="31"/>
      <c r="W15" s="31"/>
      <c r="X15" s="14"/>
      <c r="Y15" s="14"/>
      <c r="Z15" s="14">
        <f t="shared" si="2"/>
        <v>14</v>
      </c>
      <c r="AA15" s="14">
        <f t="shared" si="3"/>
        <v>100</v>
      </c>
      <c r="AB15" s="12">
        <v>2</v>
      </c>
      <c r="AC15" s="12">
        <v>2</v>
      </c>
      <c r="AD15" s="13">
        <v>3</v>
      </c>
      <c r="AE15" s="12"/>
      <c r="AF15" s="13"/>
      <c r="AG15" s="12"/>
      <c r="AH15" s="12"/>
      <c r="AI15" s="12"/>
      <c r="AJ15" s="12"/>
      <c r="AK15" s="12"/>
      <c r="AL15" s="14">
        <f t="shared" si="4"/>
        <v>7</v>
      </c>
      <c r="AM15" s="100">
        <f t="shared" si="5"/>
        <v>77.777777777777786</v>
      </c>
      <c r="AN15" s="101">
        <v>2</v>
      </c>
      <c r="AO15" s="13">
        <v>2</v>
      </c>
      <c r="AP15" s="14">
        <v>4</v>
      </c>
      <c r="AQ15" s="12"/>
      <c r="AR15" s="14"/>
      <c r="AS15" s="13"/>
      <c r="AT15" s="31"/>
      <c r="AU15" s="14">
        <f t="shared" si="6"/>
        <v>8</v>
      </c>
      <c r="AV15" s="102">
        <f t="shared" si="7"/>
        <v>88.888888888888886</v>
      </c>
      <c r="AW15" s="103">
        <v>3</v>
      </c>
      <c r="AX15" s="31">
        <v>9</v>
      </c>
      <c r="AY15" s="14">
        <v>5</v>
      </c>
      <c r="AZ15" s="12"/>
      <c r="BA15" s="14"/>
      <c r="BB15" s="14"/>
      <c r="BC15" s="14"/>
      <c r="BD15" s="14">
        <f t="shared" si="8"/>
        <v>17</v>
      </c>
      <c r="BE15" s="104">
        <f t="shared" si="9"/>
        <v>100</v>
      </c>
      <c r="BF15" s="12">
        <v>0</v>
      </c>
      <c r="BG15" s="14">
        <v>3</v>
      </c>
      <c r="BH15" s="12">
        <v>3</v>
      </c>
      <c r="BJ15" s="12"/>
      <c r="BK15" s="12">
        <f t="shared" si="10"/>
        <v>6</v>
      </c>
      <c r="BL15" s="37">
        <f t="shared" si="11"/>
        <v>66.666666666666657</v>
      </c>
      <c r="BM15" s="103">
        <v>3</v>
      </c>
      <c r="BN15" s="12">
        <v>7</v>
      </c>
      <c r="BO15" s="12">
        <v>4</v>
      </c>
      <c r="BP15" s="12"/>
      <c r="BQ15" s="12"/>
      <c r="BR15" s="12"/>
      <c r="BS15" s="12"/>
      <c r="BT15" s="12">
        <f t="shared" si="12"/>
        <v>14</v>
      </c>
      <c r="BU15" s="105">
        <f t="shared" si="13"/>
        <v>82.35294117647058</v>
      </c>
      <c r="BV15" s="97"/>
      <c r="BW15" s="98"/>
      <c r="BX15" s="98"/>
      <c r="BY15" s="98"/>
      <c r="BZ15" s="98"/>
      <c r="CA15" s="98"/>
      <c r="CB15" s="98"/>
      <c r="CC15" s="98"/>
      <c r="CD15" s="98"/>
      <c r="CE15" s="99"/>
    </row>
    <row r="16" spans="1:83" ht="18">
      <c r="A16" s="33">
        <v>12</v>
      </c>
      <c r="B16" s="39" t="s">
        <v>31</v>
      </c>
      <c r="C16" s="12">
        <v>0</v>
      </c>
      <c r="D16" s="13">
        <v>2</v>
      </c>
      <c r="E16" s="13">
        <v>3</v>
      </c>
      <c r="F16" s="12"/>
      <c r="G16" s="13"/>
      <c r="H16" s="13"/>
      <c r="I16" s="13"/>
      <c r="J16" s="13"/>
      <c r="K16" s="13"/>
      <c r="L16" s="31"/>
      <c r="M16" s="14">
        <f t="shared" si="0"/>
        <v>5</v>
      </c>
      <c r="N16" s="14">
        <f t="shared" si="1"/>
        <v>62.5</v>
      </c>
      <c r="O16" s="13">
        <v>1</v>
      </c>
      <c r="P16" s="13">
        <v>2</v>
      </c>
      <c r="Q16" s="13">
        <v>8</v>
      </c>
      <c r="R16" s="12"/>
      <c r="S16" s="35"/>
      <c r="T16" s="36"/>
      <c r="U16" s="12"/>
      <c r="V16" s="31"/>
      <c r="W16" s="31"/>
      <c r="X16" s="14"/>
      <c r="Y16" s="14"/>
      <c r="Z16" s="14">
        <f t="shared" si="2"/>
        <v>11</v>
      </c>
      <c r="AA16" s="14">
        <f t="shared" si="3"/>
        <v>78.571428571428569</v>
      </c>
      <c r="AB16" s="12">
        <v>2</v>
      </c>
      <c r="AC16" s="12">
        <v>2</v>
      </c>
      <c r="AD16" s="13">
        <v>4</v>
      </c>
      <c r="AE16" s="12"/>
      <c r="AF16" s="13"/>
      <c r="AG16" s="12"/>
      <c r="AH16" s="12"/>
      <c r="AI16" s="12"/>
      <c r="AJ16" s="12"/>
      <c r="AK16" s="12"/>
      <c r="AL16" s="14">
        <f t="shared" si="4"/>
        <v>8</v>
      </c>
      <c r="AM16" s="100">
        <f t="shared" si="5"/>
        <v>88.888888888888886</v>
      </c>
      <c r="AN16" s="101">
        <v>0</v>
      </c>
      <c r="AO16" s="13">
        <v>2</v>
      </c>
      <c r="AP16" s="14">
        <v>4</v>
      </c>
      <c r="AQ16" s="12"/>
      <c r="AR16" s="14"/>
      <c r="AS16" s="13"/>
      <c r="AT16" s="31"/>
      <c r="AU16" s="14">
        <f t="shared" si="6"/>
        <v>6</v>
      </c>
      <c r="AV16" s="102">
        <f t="shared" si="7"/>
        <v>66.666666666666657</v>
      </c>
      <c r="AW16" s="103">
        <v>1</v>
      </c>
      <c r="AX16" s="31">
        <v>9</v>
      </c>
      <c r="AY16" s="14">
        <v>4</v>
      </c>
      <c r="AZ16" s="12"/>
      <c r="BA16" s="14"/>
      <c r="BB16" s="14"/>
      <c r="BC16" s="14"/>
      <c r="BD16" s="14">
        <f t="shared" si="8"/>
        <v>14</v>
      </c>
      <c r="BE16" s="104">
        <f t="shared" si="9"/>
        <v>82.35294117647058</v>
      </c>
      <c r="BF16" s="12">
        <v>0</v>
      </c>
      <c r="BG16" s="14">
        <v>3</v>
      </c>
      <c r="BH16" s="12">
        <v>4</v>
      </c>
      <c r="BJ16" s="12"/>
      <c r="BK16" s="12">
        <f t="shared" si="10"/>
        <v>7</v>
      </c>
      <c r="BL16" s="37">
        <f t="shared" si="11"/>
        <v>77.777777777777786</v>
      </c>
      <c r="BM16" s="103">
        <v>3</v>
      </c>
      <c r="BN16" s="12">
        <v>7</v>
      </c>
      <c r="BO16" s="12">
        <v>7</v>
      </c>
      <c r="BP16" s="12"/>
      <c r="BQ16" s="12"/>
      <c r="BR16" s="12"/>
      <c r="BS16" s="12"/>
      <c r="BT16" s="12">
        <f t="shared" si="12"/>
        <v>17</v>
      </c>
      <c r="BU16" s="105">
        <f t="shared" si="13"/>
        <v>100</v>
      </c>
      <c r="BV16" s="97"/>
      <c r="BW16" s="98"/>
      <c r="BX16" s="98"/>
      <c r="BY16" s="98"/>
      <c r="BZ16" s="98"/>
      <c r="CA16" s="98"/>
      <c r="CB16" s="98"/>
      <c r="CC16" s="98"/>
      <c r="CD16" s="98"/>
      <c r="CE16" s="99"/>
    </row>
    <row r="17" spans="1:83" ht="18">
      <c r="A17" s="25">
        <v>13</v>
      </c>
      <c r="B17" s="40" t="s">
        <v>32</v>
      </c>
      <c r="C17" s="12">
        <v>2</v>
      </c>
      <c r="D17" s="13">
        <v>2</v>
      </c>
      <c r="E17" s="13">
        <v>2</v>
      </c>
      <c r="F17" s="12"/>
      <c r="G17" s="13"/>
      <c r="H17" s="13"/>
      <c r="I17" s="13"/>
      <c r="J17" s="13"/>
      <c r="K17" s="13"/>
      <c r="L17" s="31"/>
      <c r="M17" s="14">
        <f t="shared" si="0"/>
        <v>6</v>
      </c>
      <c r="N17" s="14">
        <f t="shared" si="1"/>
        <v>75</v>
      </c>
      <c r="O17" s="13">
        <v>3</v>
      </c>
      <c r="P17" s="13">
        <v>1</v>
      </c>
      <c r="Q17" s="13">
        <v>7</v>
      </c>
      <c r="R17" s="12"/>
      <c r="S17" s="35"/>
      <c r="T17" s="36"/>
      <c r="U17" s="12"/>
      <c r="V17" s="31"/>
      <c r="W17" s="31"/>
      <c r="X17" s="14"/>
      <c r="Y17" s="14"/>
      <c r="Z17" s="14">
        <f t="shared" si="2"/>
        <v>11</v>
      </c>
      <c r="AA17" s="14">
        <f t="shared" si="3"/>
        <v>78.571428571428569</v>
      </c>
      <c r="AB17" s="12">
        <v>2</v>
      </c>
      <c r="AC17" s="12">
        <v>2</v>
      </c>
      <c r="AD17" s="13">
        <v>3</v>
      </c>
      <c r="AE17" s="12"/>
      <c r="AF17" s="13"/>
      <c r="AG17" s="12"/>
      <c r="AH17" s="12"/>
      <c r="AI17" s="12"/>
      <c r="AJ17" s="12"/>
      <c r="AK17" s="12"/>
      <c r="AL17" s="14">
        <f t="shared" si="4"/>
        <v>7</v>
      </c>
      <c r="AM17" s="100">
        <f t="shared" si="5"/>
        <v>77.777777777777786</v>
      </c>
      <c r="AN17" s="101">
        <v>2</v>
      </c>
      <c r="AO17" s="13">
        <v>2</v>
      </c>
      <c r="AP17" s="14">
        <v>4</v>
      </c>
      <c r="AQ17" s="12"/>
      <c r="AR17" s="14"/>
      <c r="AS17" s="13"/>
      <c r="AT17" s="31"/>
      <c r="AU17" s="14">
        <f t="shared" si="6"/>
        <v>8</v>
      </c>
      <c r="AV17" s="102">
        <f t="shared" si="7"/>
        <v>88.888888888888886</v>
      </c>
      <c r="AW17" s="103">
        <v>3</v>
      </c>
      <c r="AX17" s="31">
        <v>9</v>
      </c>
      <c r="AY17" s="14">
        <v>5</v>
      </c>
      <c r="AZ17" s="12"/>
      <c r="BA17" s="14"/>
      <c r="BB17" s="14"/>
      <c r="BC17" s="14"/>
      <c r="BD17" s="14">
        <f t="shared" si="8"/>
        <v>17</v>
      </c>
      <c r="BE17" s="104">
        <f t="shared" si="9"/>
        <v>100</v>
      </c>
      <c r="BF17" s="12">
        <v>0</v>
      </c>
      <c r="BG17" s="14">
        <v>4</v>
      </c>
      <c r="BH17" s="12">
        <v>3</v>
      </c>
      <c r="BJ17" s="12"/>
      <c r="BK17" s="12">
        <f t="shared" si="10"/>
        <v>7</v>
      </c>
      <c r="BL17" s="37">
        <f t="shared" si="11"/>
        <v>77.777777777777786</v>
      </c>
      <c r="BM17" s="103">
        <v>2</v>
      </c>
      <c r="BN17" s="12">
        <v>7</v>
      </c>
      <c r="BO17" s="12">
        <v>5</v>
      </c>
      <c r="BP17" s="12"/>
      <c r="BQ17" s="12"/>
      <c r="BR17" s="12"/>
      <c r="BS17" s="12"/>
      <c r="BT17" s="12">
        <f t="shared" si="12"/>
        <v>14</v>
      </c>
      <c r="BU17" s="105">
        <f t="shared" si="13"/>
        <v>82.35294117647058</v>
      </c>
      <c r="BV17" s="97"/>
      <c r="BW17" s="98"/>
      <c r="BX17" s="98"/>
      <c r="BY17" s="98"/>
      <c r="BZ17" s="98"/>
      <c r="CA17" s="98"/>
      <c r="CB17" s="98"/>
      <c r="CC17" s="98"/>
      <c r="CD17" s="98"/>
      <c r="CE17" s="99"/>
    </row>
    <row r="18" spans="1:83" ht="18">
      <c r="A18" s="33">
        <v>14</v>
      </c>
      <c r="B18" s="39" t="s">
        <v>33</v>
      </c>
      <c r="C18" s="12">
        <v>2</v>
      </c>
      <c r="D18" s="13">
        <v>2</v>
      </c>
      <c r="E18" s="13">
        <v>3</v>
      </c>
      <c r="F18" s="12"/>
      <c r="G18" s="13"/>
      <c r="H18" s="13"/>
      <c r="I18" s="13"/>
      <c r="J18" s="13"/>
      <c r="K18" s="13"/>
      <c r="L18" s="31"/>
      <c r="M18" s="14">
        <f t="shared" si="0"/>
        <v>7</v>
      </c>
      <c r="N18" s="14">
        <f t="shared" si="1"/>
        <v>87.5</v>
      </c>
      <c r="O18" s="13">
        <v>2</v>
      </c>
      <c r="P18" s="13">
        <v>2</v>
      </c>
      <c r="Q18" s="13">
        <v>7</v>
      </c>
      <c r="R18" s="12"/>
      <c r="S18" s="35"/>
      <c r="T18" s="36"/>
      <c r="U18" s="12"/>
      <c r="V18" s="31"/>
      <c r="W18" s="31"/>
      <c r="X18" s="14"/>
      <c r="Y18" s="14"/>
      <c r="Z18" s="14">
        <f t="shared" si="2"/>
        <v>11</v>
      </c>
      <c r="AA18" s="14">
        <f t="shared" si="3"/>
        <v>78.571428571428569</v>
      </c>
      <c r="AB18" s="12">
        <v>2</v>
      </c>
      <c r="AC18" s="12">
        <v>2</v>
      </c>
      <c r="AD18" s="13">
        <v>4</v>
      </c>
      <c r="AE18" s="12"/>
      <c r="AF18" s="13"/>
      <c r="AG18" s="12"/>
      <c r="AH18" s="12"/>
      <c r="AI18" s="12"/>
      <c r="AJ18" s="12"/>
      <c r="AK18" s="12"/>
      <c r="AL18" s="14">
        <f t="shared" si="4"/>
        <v>8</v>
      </c>
      <c r="AM18" s="100">
        <f t="shared" si="5"/>
        <v>88.888888888888886</v>
      </c>
      <c r="AN18" s="101">
        <v>2</v>
      </c>
      <c r="AO18" s="13">
        <v>2</v>
      </c>
      <c r="AP18" s="14">
        <v>5</v>
      </c>
      <c r="AQ18" s="12"/>
      <c r="AR18" s="14"/>
      <c r="AS18" s="13"/>
      <c r="AT18" s="31"/>
      <c r="AU18" s="14">
        <f t="shared" si="6"/>
        <v>9</v>
      </c>
      <c r="AV18" s="102">
        <f t="shared" si="7"/>
        <v>100</v>
      </c>
      <c r="AW18" s="103">
        <v>3</v>
      </c>
      <c r="AX18" s="31">
        <v>9</v>
      </c>
      <c r="AY18" s="14">
        <v>5</v>
      </c>
      <c r="AZ18" s="12"/>
      <c r="BA18" s="14"/>
      <c r="BB18" s="14"/>
      <c r="BC18" s="14"/>
      <c r="BD18" s="14">
        <f t="shared" si="8"/>
        <v>17</v>
      </c>
      <c r="BE18" s="104">
        <f t="shared" si="9"/>
        <v>100</v>
      </c>
      <c r="BF18" s="12">
        <v>0</v>
      </c>
      <c r="BG18" s="14">
        <v>4</v>
      </c>
      <c r="BH18" s="12">
        <v>3</v>
      </c>
      <c r="BJ18" s="12"/>
      <c r="BK18" s="12">
        <f t="shared" si="10"/>
        <v>7</v>
      </c>
      <c r="BL18" s="37">
        <f t="shared" si="11"/>
        <v>77.777777777777786</v>
      </c>
      <c r="BM18" s="103">
        <v>3</v>
      </c>
      <c r="BN18" s="12">
        <v>7</v>
      </c>
      <c r="BO18" s="12">
        <v>7</v>
      </c>
      <c r="BP18" s="12"/>
      <c r="BQ18" s="12"/>
      <c r="BR18" s="12"/>
      <c r="BS18" s="12"/>
      <c r="BT18" s="12">
        <f t="shared" si="12"/>
        <v>17</v>
      </c>
      <c r="BU18" s="105">
        <f t="shared" si="13"/>
        <v>100</v>
      </c>
      <c r="BV18" s="97"/>
      <c r="BW18" s="98"/>
      <c r="BX18" s="98"/>
      <c r="BY18" s="98"/>
      <c r="BZ18" s="98"/>
      <c r="CA18" s="98"/>
      <c r="CB18" s="98"/>
      <c r="CC18" s="98"/>
      <c r="CD18" s="98"/>
      <c r="CE18" s="99"/>
    </row>
    <row r="19" spans="1:83" ht="18">
      <c r="A19" s="25">
        <v>15</v>
      </c>
      <c r="B19" s="39" t="s">
        <v>34</v>
      </c>
      <c r="C19" s="12">
        <v>2</v>
      </c>
      <c r="D19" s="13">
        <v>2</v>
      </c>
      <c r="E19" s="13">
        <v>4</v>
      </c>
      <c r="F19" s="12"/>
      <c r="G19" s="13"/>
      <c r="H19" s="13"/>
      <c r="I19" s="13"/>
      <c r="J19" s="13"/>
      <c r="K19" s="13"/>
      <c r="L19" s="31"/>
      <c r="M19" s="14">
        <f t="shared" si="0"/>
        <v>8</v>
      </c>
      <c r="N19" s="14">
        <f t="shared" si="1"/>
        <v>100</v>
      </c>
      <c r="O19" s="13">
        <v>3</v>
      </c>
      <c r="P19" s="13">
        <v>2</v>
      </c>
      <c r="Q19" s="13">
        <v>8</v>
      </c>
      <c r="R19" s="12"/>
      <c r="S19" s="35"/>
      <c r="T19" s="36"/>
      <c r="U19" s="12"/>
      <c r="V19" s="31"/>
      <c r="W19" s="31"/>
      <c r="X19" s="14"/>
      <c r="Y19" s="14"/>
      <c r="Z19" s="14">
        <f t="shared" si="2"/>
        <v>13</v>
      </c>
      <c r="AA19" s="14">
        <f t="shared" si="3"/>
        <v>92.857142857142861</v>
      </c>
      <c r="AB19" s="12">
        <v>2</v>
      </c>
      <c r="AC19" s="12">
        <v>2</v>
      </c>
      <c r="AD19" s="13">
        <v>4</v>
      </c>
      <c r="AE19" s="12"/>
      <c r="AF19" s="13"/>
      <c r="AG19" s="12"/>
      <c r="AH19" s="12"/>
      <c r="AI19" s="12"/>
      <c r="AJ19" s="12"/>
      <c r="AK19" s="12"/>
      <c r="AL19" s="14">
        <f t="shared" si="4"/>
        <v>8</v>
      </c>
      <c r="AM19" s="100">
        <f t="shared" si="5"/>
        <v>88.888888888888886</v>
      </c>
      <c r="AN19" s="101">
        <v>2</v>
      </c>
      <c r="AO19" s="13">
        <v>2</v>
      </c>
      <c r="AP19" s="14">
        <v>5</v>
      </c>
      <c r="AQ19" s="12"/>
      <c r="AR19" s="14"/>
      <c r="AS19" s="13"/>
      <c r="AT19" s="31"/>
      <c r="AU19" s="14">
        <f t="shared" si="6"/>
        <v>9</v>
      </c>
      <c r="AV19" s="102">
        <f t="shared" si="7"/>
        <v>100</v>
      </c>
      <c r="AW19" s="103">
        <v>3</v>
      </c>
      <c r="AX19" s="31">
        <v>9</v>
      </c>
      <c r="AY19" s="14">
        <v>5</v>
      </c>
      <c r="AZ19" s="12"/>
      <c r="BA19" s="14"/>
      <c r="BB19" s="14"/>
      <c r="BC19" s="14"/>
      <c r="BD19" s="14">
        <f t="shared" si="8"/>
        <v>17</v>
      </c>
      <c r="BE19" s="104">
        <f t="shared" si="9"/>
        <v>100</v>
      </c>
      <c r="BF19" s="12">
        <v>0</v>
      </c>
      <c r="BG19" s="14">
        <v>4</v>
      </c>
      <c r="BH19" s="12">
        <v>4</v>
      </c>
      <c r="BJ19" s="12"/>
      <c r="BK19" s="12">
        <f t="shared" si="10"/>
        <v>8</v>
      </c>
      <c r="BL19" s="37">
        <f t="shared" si="11"/>
        <v>88.888888888888886</v>
      </c>
      <c r="BM19" s="103">
        <v>3</v>
      </c>
      <c r="BN19" s="12">
        <v>7</v>
      </c>
      <c r="BO19" s="12">
        <v>7</v>
      </c>
      <c r="BP19" s="12"/>
      <c r="BQ19" s="12"/>
      <c r="BR19" s="12"/>
      <c r="BS19" s="12"/>
      <c r="BT19" s="12">
        <f t="shared" si="12"/>
        <v>17</v>
      </c>
      <c r="BU19" s="105">
        <f t="shared" si="13"/>
        <v>100</v>
      </c>
      <c r="BV19" s="97"/>
      <c r="BW19" s="98"/>
      <c r="BX19" s="98"/>
      <c r="BY19" s="98"/>
      <c r="BZ19" s="98"/>
      <c r="CA19" s="98"/>
      <c r="CB19" s="98"/>
      <c r="CC19" s="98"/>
      <c r="CD19" s="98"/>
      <c r="CE19" s="99"/>
    </row>
    <row r="20" spans="1:83" ht="18">
      <c r="A20" s="33">
        <v>16</v>
      </c>
      <c r="B20" s="39" t="s">
        <v>35</v>
      </c>
      <c r="C20" s="12">
        <v>1</v>
      </c>
      <c r="D20" s="13">
        <v>2</v>
      </c>
      <c r="E20" s="13">
        <v>3</v>
      </c>
      <c r="F20" s="12"/>
      <c r="G20" s="13"/>
      <c r="H20" s="13"/>
      <c r="I20" s="13"/>
      <c r="J20" s="13"/>
      <c r="K20" s="13"/>
      <c r="L20" s="31"/>
      <c r="M20" s="14">
        <f t="shared" si="0"/>
        <v>6</v>
      </c>
      <c r="N20" s="14">
        <f t="shared" si="1"/>
        <v>75</v>
      </c>
      <c r="O20" s="13">
        <v>3</v>
      </c>
      <c r="P20" s="13">
        <v>2</v>
      </c>
      <c r="Q20" s="13">
        <v>8</v>
      </c>
      <c r="R20" s="12"/>
      <c r="S20" s="35"/>
      <c r="T20" s="36"/>
      <c r="U20" s="12"/>
      <c r="V20" s="31"/>
      <c r="W20" s="31"/>
      <c r="X20" s="14"/>
      <c r="Y20" s="14"/>
      <c r="Z20" s="14">
        <f t="shared" si="2"/>
        <v>13</v>
      </c>
      <c r="AA20" s="14">
        <f t="shared" si="3"/>
        <v>92.857142857142861</v>
      </c>
      <c r="AB20" s="12">
        <v>2</v>
      </c>
      <c r="AC20" s="12">
        <v>2</v>
      </c>
      <c r="AD20" s="13">
        <v>4</v>
      </c>
      <c r="AE20" s="12"/>
      <c r="AF20" s="13"/>
      <c r="AG20" s="12"/>
      <c r="AH20" s="12"/>
      <c r="AI20" s="12"/>
      <c r="AJ20" s="12"/>
      <c r="AK20" s="12"/>
      <c r="AL20" s="14">
        <f t="shared" si="4"/>
        <v>8</v>
      </c>
      <c r="AM20" s="100">
        <f t="shared" si="5"/>
        <v>88.888888888888886</v>
      </c>
      <c r="AN20" s="101">
        <v>2</v>
      </c>
      <c r="AO20" s="13">
        <v>1</v>
      </c>
      <c r="AP20" s="14">
        <v>5</v>
      </c>
      <c r="AQ20" s="12"/>
      <c r="AR20" s="14"/>
      <c r="AS20" s="13"/>
      <c r="AT20" s="31"/>
      <c r="AU20" s="14">
        <f t="shared" si="6"/>
        <v>8</v>
      </c>
      <c r="AV20" s="102">
        <f t="shared" si="7"/>
        <v>88.888888888888886</v>
      </c>
      <c r="AW20" s="103">
        <v>3</v>
      </c>
      <c r="AX20" s="31">
        <v>9</v>
      </c>
      <c r="AY20" s="14">
        <v>5</v>
      </c>
      <c r="AZ20" s="12"/>
      <c r="BA20" s="14"/>
      <c r="BB20" s="14"/>
      <c r="BC20" s="14"/>
      <c r="BD20" s="14">
        <f t="shared" si="8"/>
        <v>17</v>
      </c>
      <c r="BE20" s="104">
        <f t="shared" si="9"/>
        <v>100</v>
      </c>
      <c r="BF20" s="12">
        <v>0</v>
      </c>
      <c r="BG20" s="14">
        <v>4</v>
      </c>
      <c r="BH20" s="12">
        <v>5</v>
      </c>
      <c r="BJ20" s="12"/>
      <c r="BK20" s="12">
        <f t="shared" si="10"/>
        <v>9</v>
      </c>
      <c r="BL20" s="37">
        <f t="shared" si="11"/>
        <v>100</v>
      </c>
      <c r="BM20" s="103">
        <v>3</v>
      </c>
      <c r="BN20" s="12">
        <v>7</v>
      </c>
      <c r="BO20" s="12">
        <v>6</v>
      </c>
      <c r="BP20" s="12"/>
      <c r="BQ20" s="12"/>
      <c r="BR20" s="12"/>
      <c r="BS20" s="12"/>
      <c r="BT20" s="12">
        <f t="shared" si="12"/>
        <v>16</v>
      </c>
      <c r="BU20" s="105">
        <f t="shared" si="13"/>
        <v>94.117647058823522</v>
      </c>
      <c r="BV20" s="97"/>
      <c r="BW20" s="98"/>
      <c r="BX20" s="98"/>
      <c r="BY20" s="98"/>
      <c r="BZ20" s="98"/>
      <c r="CA20" s="98"/>
      <c r="CB20" s="98"/>
      <c r="CC20" s="98"/>
      <c r="CD20" s="98"/>
      <c r="CE20" s="99"/>
    </row>
    <row r="21" spans="1:83" ht="18">
      <c r="A21" s="25">
        <v>17</v>
      </c>
      <c r="B21" s="39" t="s">
        <v>36</v>
      </c>
      <c r="C21" s="12">
        <v>1</v>
      </c>
      <c r="D21" s="13">
        <v>2</v>
      </c>
      <c r="E21" s="13">
        <v>4</v>
      </c>
      <c r="F21" s="12"/>
      <c r="G21" s="13"/>
      <c r="H21" s="13"/>
      <c r="I21" s="13"/>
      <c r="J21" s="13"/>
      <c r="K21" s="13"/>
      <c r="L21" s="31"/>
      <c r="M21" s="14">
        <f t="shared" si="0"/>
        <v>7</v>
      </c>
      <c r="N21" s="14">
        <f t="shared" si="1"/>
        <v>87.5</v>
      </c>
      <c r="O21" s="13">
        <v>2</v>
      </c>
      <c r="P21" s="13">
        <v>1</v>
      </c>
      <c r="Q21" s="13">
        <v>8</v>
      </c>
      <c r="R21" s="12"/>
      <c r="S21" s="35"/>
      <c r="T21" s="36"/>
      <c r="U21" s="12"/>
      <c r="V21" s="31"/>
      <c r="W21" s="31"/>
      <c r="X21" s="14"/>
      <c r="Y21" s="14"/>
      <c r="Z21" s="14">
        <f t="shared" si="2"/>
        <v>11</v>
      </c>
      <c r="AA21" s="14">
        <f t="shared" si="3"/>
        <v>78.571428571428569</v>
      </c>
      <c r="AB21" s="12">
        <v>2</v>
      </c>
      <c r="AC21" s="12">
        <v>2</v>
      </c>
      <c r="AD21" s="13">
        <v>3</v>
      </c>
      <c r="AE21" s="12"/>
      <c r="AF21" s="13"/>
      <c r="AG21" s="12"/>
      <c r="AH21" s="12"/>
      <c r="AI21" s="12"/>
      <c r="AJ21" s="12"/>
      <c r="AK21" s="12"/>
      <c r="AL21" s="14">
        <f t="shared" si="4"/>
        <v>7</v>
      </c>
      <c r="AM21" s="100">
        <f t="shared" si="5"/>
        <v>77.777777777777786</v>
      </c>
      <c r="AN21" s="101">
        <v>1</v>
      </c>
      <c r="AO21" s="13">
        <v>1</v>
      </c>
      <c r="AP21" s="14">
        <v>3</v>
      </c>
      <c r="AQ21" s="12"/>
      <c r="AR21" s="14"/>
      <c r="AS21" s="13"/>
      <c r="AT21" s="31"/>
      <c r="AU21" s="14">
        <f t="shared" si="6"/>
        <v>5</v>
      </c>
      <c r="AV21" s="102">
        <f t="shared" si="7"/>
        <v>55.555555555555557</v>
      </c>
      <c r="AW21" s="103">
        <v>2</v>
      </c>
      <c r="AX21" s="31">
        <v>9</v>
      </c>
      <c r="AY21" s="14">
        <v>5</v>
      </c>
      <c r="AZ21" s="12"/>
      <c r="BA21" s="14"/>
      <c r="BB21" s="14"/>
      <c r="BC21" s="14"/>
      <c r="BD21" s="14">
        <f t="shared" si="8"/>
        <v>16</v>
      </c>
      <c r="BE21" s="104">
        <f t="shared" si="9"/>
        <v>94.117647058823522</v>
      </c>
      <c r="BF21" s="12">
        <v>0</v>
      </c>
      <c r="BG21" s="14">
        <v>4</v>
      </c>
      <c r="BH21" s="12">
        <v>4</v>
      </c>
      <c r="BJ21" s="12"/>
      <c r="BK21" s="12">
        <f t="shared" si="10"/>
        <v>8</v>
      </c>
      <c r="BL21" s="37">
        <f t="shared" si="11"/>
        <v>88.888888888888886</v>
      </c>
      <c r="BM21" s="103">
        <v>0</v>
      </c>
      <c r="BN21" s="12">
        <v>7</v>
      </c>
      <c r="BO21" s="12">
        <v>7</v>
      </c>
      <c r="BP21" s="12"/>
      <c r="BQ21" s="12"/>
      <c r="BR21" s="12"/>
      <c r="BS21" s="12"/>
      <c r="BT21" s="12">
        <f t="shared" si="12"/>
        <v>14</v>
      </c>
      <c r="BU21" s="105">
        <f t="shared" si="13"/>
        <v>82.35294117647058</v>
      </c>
      <c r="BV21" s="97"/>
      <c r="BW21" s="98"/>
      <c r="BX21" s="98"/>
      <c r="BY21" s="98"/>
      <c r="BZ21" s="98"/>
      <c r="CA21" s="98"/>
      <c r="CB21" s="98"/>
      <c r="CC21" s="98"/>
      <c r="CD21" s="98"/>
      <c r="CE21" s="99"/>
    </row>
    <row r="22" spans="1:83" ht="18">
      <c r="A22" s="33">
        <v>18</v>
      </c>
      <c r="B22" s="39" t="s">
        <v>37</v>
      </c>
      <c r="C22" s="12">
        <v>0</v>
      </c>
      <c r="D22" s="13">
        <v>2</v>
      </c>
      <c r="E22" s="13">
        <v>2</v>
      </c>
      <c r="F22" s="12"/>
      <c r="G22" s="13"/>
      <c r="H22" s="13"/>
      <c r="I22" s="13"/>
      <c r="J22" s="13"/>
      <c r="K22" s="13"/>
      <c r="L22" s="31"/>
      <c r="M22" s="14">
        <f t="shared" si="0"/>
        <v>4</v>
      </c>
      <c r="N22" s="14">
        <f t="shared" si="1"/>
        <v>50</v>
      </c>
      <c r="O22" s="13">
        <v>2</v>
      </c>
      <c r="P22" s="13">
        <v>1</v>
      </c>
      <c r="Q22" s="13">
        <v>3</v>
      </c>
      <c r="R22" s="12"/>
      <c r="S22" s="35"/>
      <c r="T22" s="36"/>
      <c r="U22" s="12"/>
      <c r="V22" s="31"/>
      <c r="W22" s="31"/>
      <c r="X22" s="14"/>
      <c r="Y22" s="14"/>
      <c r="Z22" s="14">
        <f t="shared" si="2"/>
        <v>6</v>
      </c>
      <c r="AA22" s="14">
        <f t="shared" si="3"/>
        <v>42.857142857142854</v>
      </c>
      <c r="AB22" s="12">
        <v>2</v>
      </c>
      <c r="AC22" s="12">
        <v>2</v>
      </c>
      <c r="AD22" s="13">
        <v>3</v>
      </c>
      <c r="AE22" s="12"/>
      <c r="AF22" s="13"/>
      <c r="AG22" s="12"/>
      <c r="AH22" s="12"/>
      <c r="AI22" s="12"/>
      <c r="AJ22" s="12"/>
      <c r="AK22" s="12"/>
      <c r="AL22" s="14">
        <f t="shared" si="4"/>
        <v>7</v>
      </c>
      <c r="AM22" s="100">
        <f t="shared" si="5"/>
        <v>77.777777777777786</v>
      </c>
      <c r="AN22" s="101">
        <v>0</v>
      </c>
      <c r="AO22" s="13">
        <v>2</v>
      </c>
      <c r="AP22" s="14">
        <v>4</v>
      </c>
      <c r="AQ22" s="12"/>
      <c r="AR22" s="14"/>
      <c r="AS22" s="13"/>
      <c r="AT22" s="31"/>
      <c r="AU22" s="14">
        <f t="shared" si="6"/>
        <v>6</v>
      </c>
      <c r="AV22" s="102">
        <f t="shared" si="7"/>
        <v>66.666666666666657</v>
      </c>
      <c r="AW22" s="103">
        <v>2</v>
      </c>
      <c r="AX22" s="31">
        <v>9</v>
      </c>
      <c r="AY22" s="14">
        <v>3</v>
      </c>
      <c r="AZ22" s="12"/>
      <c r="BA22" s="14"/>
      <c r="BB22" s="14"/>
      <c r="BC22" s="14"/>
      <c r="BD22" s="14">
        <f t="shared" si="8"/>
        <v>14</v>
      </c>
      <c r="BE22" s="104">
        <f t="shared" si="9"/>
        <v>82.35294117647058</v>
      </c>
      <c r="BF22" s="12">
        <v>0</v>
      </c>
      <c r="BG22" s="14">
        <v>4</v>
      </c>
      <c r="BH22" s="12">
        <v>3</v>
      </c>
      <c r="BJ22" s="12"/>
      <c r="BK22" s="12">
        <f t="shared" si="10"/>
        <v>7</v>
      </c>
      <c r="BL22" s="37">
        <f t="shared" si="11"/>
        <v>77.777777777777786</v>
      </c>
      <c r="BM22" s="103">
        <v>0</v>
      </c>
      <c r="BN22" s="12">
        <v>7</v>
      </c>
      <c r="BO22" s="12">
        <v>3</v>
      </c>
      <c r="BP22" s="12"/>
      <c r="BQ22" s="12"/>
      <c r="BR22" s="12"/>
      <c r="BS22" s="12"/>
      <c r="BT22" s="12">
        <f t="shared" si="12"/>
        <v>10</v>
      </c>
      <c r="BU22" s="105">
        <f t="shared" si="13"/>
        <v>58.82352941176471</v>
      </c>
      <c r="BV22" s="97"/>
      <c r="BW22" s="98"/>
      <c r="BX22" s="98"/>
      <c r="BY22" s="98"/>
      <c r="BZ22" s="98"/>
      <c r="CA22" s="98"/>
      <c r="CB22" s="98"/>
      <c r="CC22" s="98"/>
      <c r="CD22" s="98"/>
      <c r="CE22" s="99"/>
    </row>
    <row r="23" spans="1:83" ht="18">
      <c r="A23" s="25">
        <v>19</v>
      </c>
      <c r="B23" s="39" t="s">
        <v>38</v>
      </c>
      <c r="C23" s="12">
        <v>2</v>
      </c>
      <c r="D23" s="13">
        <v>2</v>
      </c>
      <c r="E23" s="13">
        <v>3</v>
      </c>
      <c r="F23" s="12"/>
      <c r="G23" s="13"/>
      <c r="H23" s="13"/>
      <c r="I23" s="13"/>
      <c r="J23" s="13"/>
      <c r="K23" s="13"/>
      <c r="L23" s="31"/>
      <c r="M23" s="14">
        <f t="shared" si="0"/>
        <v>7</v>
      </c>
      <c r="N23" s="14">
        <f t="shared" si="1"/>
        <v>87.5</v>
      </c>
      <c r="O23" s="13">
        <v>3</v>
      </c>
      <c r="P23" s="13">
        <v>2</v>
      </c>
      <c r="Q23" s="13">
        <v>8</v>
      </c>
      <c r="R23" s="12"/>
      <c r="S23" s="35"/>
      <c r="T23" s="36"/>
      <c r="U23" s="12"/>
      <c r="V23" s="31"/>
      <c r="W23" s="31"/>
      <c r="X23" s="14"/>
      <c r="Y23" s="14"/>
      <c r="Z23" s="14">
        <f t="shared" si="2"/>
        <v>13</v>
      </c>
      <c r="AA23" s="14">
        <f t="shared" si="3"/>
        <v>92.857142857142861</v>
      </c>
      <c r="AB23" s="12">
        <v>3</v>
      </c>
      <c r="AC23" s="12">
        <v>2</v>
      </c>
      <c r="AD23" s="13">
        <v>3</v>
      </c>
      <c r="AE23" s="12"/>
      <c r="AF23" s="13"/>
      <c r="AG23" s="12"/>
      <c r="AH23" s="12"/>
      <c r="AI23" s="12"/>
      <c r="AJ23" s="12"/>
      <c r="AK23" s="12"/>
      <c r="AL23" s="14">
        <f t="shared" si="4"/>
        <v>8</v>
      </c>
      <c r="AM23" s="100">
        <f t="shared" si="5"/>
        <v>88.888888888888886</v>
      </c>
      <c r="AN23" s="101">
        <v>2</v>
      </c>
      <c r="AO23" s="13">
        <v>2</v>
      </c>
      <c r="AP23" s="14">
        <v>4</v>
      </c>
      <c r="AQ23" s="12"/>
      <c r="AR23" s="14"/>
      <c r="AS23" s="13"/>
      <c r="AT23" s="31"/>
      <c r="AU23" s="14">
        <f t="shared" si="6"/>
        <v>8</v>
      </c>
      <c r="AV23" s="102">
        <f t="shared" si="7"/>
        <v>88.888888888888886</v>
      </c>
      <c r="AW23" s="103">
        <v>3</v>
      </c>
      <c r="AX23" s="31">
        <v>9</v>
      </c>
      <c r="AY23" s="14">
        <v>4</v>
      </c>
      <c r="AZ23" s="12"/>
      <c r="BA23" s="14"/>
      <c r="BB23" s="14"/>
      <c r="BC23" s="14"/>
      <c r="BD23" s="14">
        <f t="shared" si="8"/>
        <v>16</v>
      </c>
      <c r="BE23" s="104">
        <f t="shared" si="9"/>
        <v>94.117647058823522</v>
      </c>
      <c r="BF23" s="12">
        <v>0</v>
      </c>
      <c r="BG23" s="14">
        <v>4</v>
      </c>
      <c r="BH23" s="12">
        <v>4</v>
      </c>
      <c r="BJ23" s="12"/>
      <c r="BK23" s="12">
        <f t="shared" si="10"/>
        <v>8</v>
      </c>
      <c r="BL23" s="37">
        <f t="shared" si="11"/>
        <v>88.888888888888886</v>
      </c>
      <c r="BM23" s="103">
        <v>3</v>
      </c>
      <c r="BN23" s="12">
        <v>6</v>
      </c>
      <c r="BO23" s="12">
        <v>6</v>
      </c>
      <c r="BP23" s="12"/>
      <c r="BQ23" s="12"/>
      <c r="BR23" s="12"/>
      <c r="BS23" s="12"/>
      <c r="BT23" s="12">
        <f t="shared" si="12"/>
        <v>15</v>
      </c>
      <c r="BU23" s="105">
        <f t="shared" si="13"/>
        <v>88.235294117647058</v>
      </c>
      <c r="BV23" s="97"/>
      <c r="BW23" s="98"/>
      <c r="BX23" s="98"/>
      <c r="BY23" s="98"/>
      <c r="BZ23" s="98"/>
      <c r="CA23" s="98"/>
      <c r="CB23" s="98"/>
      <c r="CC23" s="98"/>
      <c r="CD23" s="98"/>
      <c r="CE23" s="99"/>
    </row>
    <row r="24" spans="1:83" ht="18">
      <c r="A24" s="33">
        <v>20</v>
      </c>
      <c r="B24" s="39" t="s">
        <v>39</v>
      </c>
      <c r="C24" s="12">
        <v>2</v>
      </c>
      <c r="D24" s="13">
        <v>2</v>
      </c>
      <c r="E24" s="13">
        <v>4</v>
      </c>
      <c r="F24" s="12"/>
      <c r="G24" s="13"/>
      <c r="H24" s="13"/>
      <c r="I24" s="13"/>
      <c r="J24" s="13"/>
      <c r="K24" s="13"/>
      <c r="L24" s="31"/>
      <c r="M24" s="14">
        <f t="shared" si="0"/>
        <v>8</v>
      </c>
      <c r="N24" s="14">
        <f t="shared" si="1"/>
        <v>100</v>
      </c>
      <c r="O24" s="13">
        <v>3</v>
      </c>
      <c r="P24" s="13">
        <v>2</v>
      </c>
      <c r="Q24" s="13">
        <v>8</v>
      </c>
      <c r="R24" s="12"/>
      <c r="S24" s="35"/>
      <c r="T24" s="36"/>
      <c r="U24" s="12"/>
      <c r="V24" s="31"/>
      <c r="W24" s="31"/>
      <c r="X24" s="14"/>
      <c r="Y24" s="14"/>
      <c r="Z24" s="14">
        <f t="shared" si="2"/>
        <v>13</v>
      </c>
      <c r="AA24" s="14">
        <f t="shared" si="3"/>
        <v>92.857142857142861</v>
      </c>
      <c r="AB24" s="12">
        <v>2</v>
      </c>
      <c r="AC24" s="12">
        <v>2</v>
      </c>
      <c r="AD24" s="13">
        <v>4</v>
      </c>
      <c r="AE24" s="12"/>
      <c r="AF24" s="13"/>
      <c r="AG24" s="12"/>
      <c r="AH24" s="12"/>
      <c r="AI24" s="12"/>
      <c r="AJ24" s="12"/>
      <c r="AK24" s="12"/>
      <c r="AL24" s="14">
        <f t="shared" si="4"/>
        <v>8</v>
      </c>
      <c r="AM24" s="100">
        <f t="shared" si="5"/>
        <v>88.888888888888886</v>
      </c>
      <c r="AN24" s="101">
        <v>2</v>
      </c>
      <c r="AO24" s="13">
        <v>2</v>
      </c>
      <c r="AP24" s="14">
        <v>5</v>
      </c>
      <c r="AQ24" s="12"/>
      <c r="AR24" s="14"/>
      <c r="AS24" s="13"/>
      <c r="AT24" s="31"/>
      <c r="AU24" s="14">
        <f t="shared" si="6"/>
        <v>9</v>
      </c>
      <c r="AV24" s="102">
        <f t="shared" si="7"/>
        <v>100</v>
      </c>
      <c r="AW24" s="103">
        <v>3</v>
      </c>
      <c r="AX24" s="31">
        <v>9</v>
      </c>
      <c r="AY24" s="14">
        <v>5</v>
      </c>
      <c r="AZ24" s="12"/>
      <c r="BA24" s="14"/>
      <c r="BB24" s="14"/>
      <c r="BC24" s="14"/>
      <c r="BD24" s="14">
        <f t="shared" si="8"/>
        <v>17</v>
      </c>
      <c r="BE24" s="104">
        <f t="shared" si="9"/>
        <v>100</v>
      </c>
      <c r="BF24" s="12">
        <v>0</v>
      </c>
      <c r="BG24" s="14">
        <v>4</v>
      </c>
      <c r="BH24" s="12">
        <v>4</v>
      </c>
      <c r="BJ24" s="12"/>
      <c r="BK24" s="12">
        <f t="shared" si="10"/>
        <v>8</v>
      </c>
      <c r="BL24" s="37">
        <f t="shared" si="11"/>
        <v>88.888888888888886</v>
      </c>
      <c r="BM24" s="103">
        <v>3</v>
      </c>
      <c r="BN24" s="12">
        <v>7</v>
      </c>
      <c r="BO24" s="12">
        <v>7</v>
      </c>
      <c r="BP24" s="12"/>
      <c r="BQ24" s="12"/>
      <c r="BR24" s="12"/>
      <c r="BS24" s="12"/>
      <c r="BT24" s="12">
        <f t="shared" si="12"/>
        <v>17</v>
      </c>
      <c r="BU24" s="105">
        <f t="shared" si="13"/>
        <v>100</v>
      </c>
      <c r="BV24" s="97"/>
      <c r="BW24" s="98"/>
      <c r="BX24" s="98"/>
      <c r="BY24" s="98"/>
      <c r="BZ24" s="98"/>
      <c r="CA24" s="98"/>
      <c r="CB24" s="98"/>
      <c r="CC24" s="98"/>
      <c r="CD24" s="98"/>
      <c r="CE24" s="99"/>
    </row>
    <row r="25" spans="1:83" ht="18">
      <c r="A25" s="25">
        <v>21</v>
      </c>
      <c r="B25" s="39" t="s">
        <v>40</v>
      </c>
      <c r="C25" s="12">
        <v>1</v>
      </c>
      <c r="D25" s="13">
        <v>2</v>
      </c>
      <c r="E25" s="13">
        <v>3</v>
      </c>
      <c r="F25" s="12"/>
      <c r="G25" s="13"/>
      <c r="H25" s="13"/>
      <c r="I25" s="13"/>
      <c r="J25" s="13"/>
      <c r="K25" s="13"/>
      <c r="L25" s="31"/>
      <c r="M25" s="14">
        <f t="shared" si="0"/>
        <v>6</v>
      </c>
      <c r="N25" s="14">
        <f t="shared" si="1"/>
        <v>75</v>
      </c>
      <c r="O25" s="13">
        <v>2</v>
      </c>
      <c r="P25" s="13">
        <v>2</v>
      </c>
      <c r="Q25" s="13">
        <v>8</v>
      </c>
      <c r="R25" s="12"/>
      <c r="S25" s="35"/>
      <c r="T25" s="36"/>
      <c r="U25" s="12"/>
      <c r="V25" s="31"/>
      <c r="W25" s="31"/>
      <c r="X25" s="14"/>
      <c r="Y25" s="14"/>
      <c r="Z25" s="14">
        <f t="shared" si="2"/>
        <v>12</v>
      </c>
      <c r="AA25" s="14">
        <f t="shared" si="3"/>
        <v>85.714285714285708</v>
      </c>
      <c r="AB25" s="12">
        <v>2</v>
      </c>
      <c r="AC25" s="12">
        <v>2</v>
      </c>
      <c r="AD25" s="13">
        <v>4</v>
      </c>
      <c r="AE25" s="12"/>
      <c r="AF25" s="13"/>
      <c r="AG25" s="12"/>
      <c r="AH25" s="12"/>
      <c r="AI25" s="12"/>
      <c r="AJ25" s="12"/>
      <c r="AK25" s="12"/>
      <c r="AL25" s="14">
        <f t="shared" si="4"/>
        <v>8</v>
      </c>
      <c r="AM25" s="100">
        <f t="shared" si="5"/>
        <v>88.888888888888886</v>
      </c>
      <c r="AN25" s="101">
        <v>2</v>
      </c>
      <c r="AO25" s="13">
        <v>2</v>
      </c>
      <c r="AP25" s="14">
        <v>4</v>
      </c>
      <c r="AQ25" s="12"/>
      <c r="AR25" s="14"/>
      <c r="AS25" s="13"/>
      <c r="AT25" s="31"/>
      <c r="AU25" s="14">
        <f t="shared" si="6"/>
        <v>8</v>
      </c>
      <c r="AV25" s="102">
        <f t="shared" si="7"/>
        <v>88.888888888888886</v>
      </c>
      <c r="AW25" s="103">
        <v>2</v>
      </c>
      <c r="AX25" s="31">
        <v>9</v>
      </c>
      <c r="AY25" s="14">
        <v>5</v>
      </c>
      <c r="AZ25" s="12"/>
      <c r="BA25" s="14"/>
      <c r="BB25" s="14"/>
      <c r="BC25" s="14"/>
      <c r="BD25" s="14">
        <f t="shared" si="8"/>
        <v>16</v>
      </c>
      <c r="BE25" s="104">
        <f t="shared" si="9"/>
        <v>94.117647058823522</v>
      </c>
      <c r="BF25" s="12">
        <v>0</v>
      </c>
      <c r="BG25" s="14">
        <v>4</v>
      </c>
      <c r="BH25" s="12">
        <v>5</v>
      </c>
      <c r="BJ25" s="12"/>
      <c r="BK25" s="12">
        <f t="shared" si="10"/>
        <v>9</v>
      </c>
      <c r="BL25" s="37">
        <f t="shared" si="11"/>
        <v>100</v>
      </c>
      <c r="BM25" s="103">
        <v>3</v>
      </c>
      <c r="BN25" s="12">
        <v>7</v>
      </c>
      <c r="BO25" s="12">
        <v>7</v>
      </c>
      <c r="BP25" s="12"/>
      <c r="BQ25" s="12"/>
      <c r="BR25" s="12"/>
      <c r="BS25" s="12"/>
      <c r="BT25" s="12">
        <f t="shared" si="12"/>
        <v>17</v>
      </c>
      <c r="BU25" s="105">
        <f t="shared" si="13"/>
        <v>100</v>
      </c>
      <c r="BV25" s="97"/>
      <c r="BW25" s="98"/>
      <c r="BX25" s="98"/>
      <c r="BY25" s="98"/>
      <c r="BZ25" s="98"/>
      <c r="CA25" s="98"/>
      <c r="CB25" s="98"/>
      <c r="CC25" s="98"/>
      <c r="CD25" s="98"/>
      <c r="CE25" s="99"/>
    </row>
    <row r="26" spans="1:83" ht="18">
      <c r="A26" s="33">
        <v>22</v>
      </c>
      <c r="B26" s="39" t="s">
        <v>41</v>
      </c>
      <c r="C26" s="12">
        <v>1</v>
      </c>
      <c r="D26" s="13">
        <v>1</v>
      </c>
      <c r="E26" s="13">
        <v>4</v>
      </c>
      <c r="F26" s="12"/>
      <c r="G26" s="13"/>
      <c r="H26" s="13"/>
      <c r="I26" s="13"/>
      <c r="J26" s="13"/>
      <c r="K26" s="13"/>
      <c r="L26" s="31"/>
      <c r="M26" s="14">
        <f t="shared" si="0"/>
        <v>6</v>
      </c>
      <c r="N26" s="14">
        <f t="shared" si="1"/>
        <v>75</v>
      </c>
      <c r="O26" s="13">
        <v>2</v>
      </c>
      <c r="P26" s="13">
        <v>1</v>
      </c>
      <c r="Q26" s="13">
        <v>7</v>
      </c>
      <c r="R26" s="12"/>
      <c r="S26" s="35"/>
      <c r="T26" s="36"/>
      <c r="U26" s="12"/>
      <c r="V26" s="31"/>
      <c r="W26" s="31"/>
      <c r="X26" s="14"/>
      <c r="Y26" s="14"/>
      <c r="Z26" s="14">
        <f t="shared" si="2"/>
        <v>10</v>
      </c>
      <c r="AA26" s="14">
        <f t="shared" si="3"/>
        <v>71.428571428571431</v>
      </c>
      <c r="AB26" s="12">
        <v>3</v>
      </c>
      <c r="AC26" s="13">
        <v>2</v>
      </c>
      <c r="AD26" s="13">
        <v>4</v>
      </c>
      <c r="AE26" s="12"/>
      <c r="AF26" s="13"/>
      <c r="AG26" s="12"/>
      <c r="AH26" s="12"/>
      <c r="AI26" s="12"/>
      <c r="AJ26" s="12"/>
      <c r="AK26" s="12"/>
      <c r="AL26" s="14">
        <f t="shared" si="4"/>
        <v>9</v>
      </c>
      <c r="AM26" s="100">
        <f t="shared" si="5"/>
        <v>100</v>
      </c>
      <c r="AN26" s="101">
        <v>1</v>
      </c>
      <c r="AO26" s="13">
        <v>2</v>
      </c>
      <c r="AP26" s="14">
        <v>5</v>
      </c>
      <c r="AQ26" s="12"/>
      <c r="AR26" s="14"/>
      <c r="AS26" s="13"/>
      <c r="AT26" s="31"/>
      <c r="AU26" s="14">
        <f t="shared" si="6"/>
        <v>8</v>
      </c>
      <c r="AV26" s="102">
        <f t="shared" si="7"/>
        <v>88.888888888888886</v>
      </c>
      <c r="AW26" s="103">
        <v>2</v>
      </c>
      <c r="AX26" s="31">
        <v>8</v>
      </c>
      <c r="AY26" s="14">
        <v>4</v>
      </c>
      <c r="AZ26" s="12"/>
      <c r="BA26" s="14"/>
      <c r="BB26" s="14"/>
      <c r="BC26" s="14"/>
      <c r="BD26" s="14">
        <f t="shared" si="8"/>
        <v>14</v>
      </c>
      <c r="BE26" s="104">
        <f t="shared" si="9"/>
        <v>82.35294117647058</v>
      </c>
      <c r="BF26" s="12">
        <v>0</v>
      </c>
      <c r="BG26" s="14">
        <v>4</v>
      </c>
      <c r="BH26" s="12">
        <v>4</v>
      </c>
      <c r="BJ26" s="12"/>
      <c r="BK26" s="12">
        <f t="shared" si="10"/>
        <v>8</v>
      </c>
      <c r="BL26" s="37">
        <f t="shared" si="11"/>
        <v>88.888888888888886</v>
      </c>
      <c r="BM26" s="103">
        <v>0</v>
      </c>
      <c r="BN26" s="12">
        <v>7</v>
      </c>
      <c r="BO26" s="12">
        <v>7</v>
      </c>
      <c r="BP26" s="12"/>
      <c r="BQ26" s="12"/>
      <c r="BR26" s="12"/>
      <c r="BS26" s="12"/>
      <c r="BT26" s="12">
        <f t="shared" si="12"/>
        <v>14</v>
      </c>
      <c r="BU26" s="105">
        <f t="shared" si="13"/>
        <v>82.35294117647058</v>
      </c>
      <c r="BV26" s="97"/>
      <c r="BW26" s="98"/>
      <c r="BX26" s="98"/>
      <c r="BY26" s="98"/>
      <c r="BZ26" s="98"/>
      <c r="CA26" s="98"/>
      <c r="CB26" s="98"/>
      <c r="CC26" s="98"/>
      <c r="CD26" s="98"/>
      <c r="CE26" s="99"/>
    </row>
    <row r="27" spans="1:83" ht="18">
      <c r="A27" s="25">
        <v>23</v>
      </c>
      <c r="B27" s="39" t="s">
        <v>42</v>
      </c>
      <c r="C27" s="12">
        <v>2</v>
      </c>
      <c r="D27" s="13">
        <v>2</v>
      </c>
      <c r="E27" s="13">
        <v>3</v>
      </c>
      <c r="F27" s="12"/>
      <c r="G27" s="13"/>
      <c r="H27" s="13"/>
      <c r="I27" s="13"/>
      <c r="J27" s="13"/>
      <c r="K27" s="13"/>
      <c r="L27" s="31"/>
      <c r="M27" s="14">
        <f t="shared" si="0"/>
        <v>7</v>
      </c>
      <c r="N27" s="14">
        <f t="shared" si="1"/>
        <v>87.5</v>
      </c>
      <c r="O27" s="13">
        <v>3</v>
      </c>
      <c r="P27" s="13">
        <v>2</v>
      </c>
      <c r="Q27" s="13">
        <v>6</v>
      </c>
      <c r="R27" s="12"/>
      <c r="S27" s="35"/>
      <c r="T27" s="36"/>
      <c r="U27" s="12"/>
      <c r="V27" s="31"/>
      <c r="W27" s="31"/>
      <c r="X27" s="14"/>
      <c r="Y27" s="14"/>
      <c r="Z27" s="14">
        <f t="shared" si="2"/>
        <v>11</v>
      </c>
      <c r="AA27" s="14">
        <f t="shared" si="3"/>
        <v>78.571428571428569</v>
      </c>
      <c r="AB27" s="12">
        <v>3</v>
      </c>
      <c r="AC27" s="13">
        <v>1</v>
      </c>
      <c r="AD27" s="13">
        <v>3</v>
      </c>
      <c r="AE27" s="12"/>
      <c r="AF27" s="13"/>
      <c r="AG27" s="12"/>
      <c r="AH27" s="12"/>
      <c r="AI27" s="12"/>
      <c r="AJ27" s="12"/>
      <c r="AK27" s="12"/>
      <c r="AL27" s="14">
        <f t="shared" si="4"/>
        <v>7</v>
      </c>
      <c r="AM27" s="100">
        <f t="shared" si="5"/>
        <v>77.777777777777786</v>
      </c>
      <c r="AN27" s="101">
        <v>2</v>
      </c>
      <c r="AO27" s="13">
        <v>0</v>
      </c>
      <c r="AP27" s="14">
        <v>4</v>
      </c>
      <c r="AQ27" s="12"/>
      <c r="AR27" s="14"/>
      <c r="AS27" s="13"/>
      <c r="AT27" s="31"/>
      <c r="AU27" s="14">
        <f t="shared" si="6"/>
        <v>6</v>
      </c>
      <c r="AV27" s="102">
        <f t="shared" si="7"/>
        <v>66.666666666666657</v>
      </c>
      <c r="AW27" s="103">
        <v>3</v>
      </c>
      <c r="AX27" s="31">
        <v>8</v>
      </c>
      <c r="AY27" s="14">
        <v>4</v>
      </c>
      <c r="AZ27" s="12"/>
      <c r="BA27" s="14"/>
      <c r="BB27" s="14"/>
      <c r="BC27" s="14"/>
      <c r="BD27" s="14">
        <f t="shared" si="8"/>
        <v>15</v>
      </c>
      <c r="BE27" s="104">
        <f t="shared" si="9"/>
        <v>88.235294117647058</v>
      </c>
      <c r="BF27" s="12">
        <v>0</v>
      </c>
      <c r="BG27" s="14">
        <v>4</v>
      </c>
      <c r="BH27" s="12">
        <v>4</v>
      </c>
      <c r="BJ27" s="12"/>
      <c r="BK27" s="12">
        <f t="shared" si="10"/>
        <v>8</v>
      </c>
      <c r="BL27" s="37">
        <f t="shared" si="11"/>
        <v>88.888888888888886</v>
      </c>
      <c r="BM27" s="103">
        <v>3</v>
      </c>
      <c r="BN27" s="12">
        <v>6</v>
      </c>
      <c r="BO27" s="12">
        <v>5</v>
      </c>
      <c r="BP27" s="12"/>
      <c r="BQ27" s="12"/>
      <c r="BR27" s="12"/>
      <c r="BS27" s="12"/>
      <c r="BT27" s="12">
        <f t="shared" si="12"/>
        <v>14</v>
      </c>
      <c r="BU27" s="105">
        <f t="shared" si="13"/>
        <v>82.35294117647058</v>
      </c>
      <c r="BV27" s="97"/>
      <c r="BW27" s="98"/>
      <c r="BX27" s="98"/>
      <c r="BY27" s="98"/>
      <c r="BZ27" s="98"/>
      <c r="CA27" s="98"/>
      <c r="CB27" s="98"/>
      <c r="CC27" s="98"/>
      <c r="CD27" s="98"/>
      <c r="CE27" s="99"/>
    </row>
    <row r="28" spans="1:83" ht="18">
      <c r="A28" s="33">
        <v>24</v>
      </c>
      <c r="B28" s="39" t="s">
        <v>43</v>
      </c>
      <c r="C28" s="12">
        <v>1</v>
      </c>
      <c r="D28" s="13">
        <v>2</v>
      </c>
      <c r="E28" s="13">
        <v>3</v>
      </c>
      <c r="F28" s="12"/>
      <c r="G28" s="13"/>
      <c r="H28" s="13"/>
      <c r="I28" s="13"/>
      <c r="J28" s="13"/>
      <c r="K28" s="13"/>
      <c r="L28" s="31"/>
      <c r="M28" s="14">
        <f t="shared" si="0"/>
        <v>6</v>
      </c>
      <c r="N28" s="14">
        <f t="shared" si="1"/>
        <v>75</v>
      </c>
      <c r="O28" s="13">
        <v>3</v>
      </c>
      <c r="P28" s="13">
        <v>1</v>
      </c>
      <c r="Q28" s="13">
        <v>7</v>
      </c>
      <c r="R28" s="12"/>
      <c r="S28" s="35"/>
      <c r="T28" s="36"/>
      <c r="U28" s="12"/>
      <c r="V28" s="31"/>
      <c r="W28" s="31"/>
      <c r="X28" s="14"/>
      <c r="Y28" s="14"/>
      <c r="Z28" s="14">
        <f t="shared" si="2"/>
        <v>11</v>
      </c>
      <c r="AA28" s="14">
        <f t="shared" si="3"/>
        <v>78.571428571428569</v>
      </c>
      <c r="AB28" s="12">
        <v>2</v>
      </c>
      <c r="AC28" s="12">
        <v>2</v>
      </c>
      <c r="AD28" s="13">
        <v>3</v>
      </c>
      <c r="AE28" s="12"/>
      <c r="AF28" s="13"/>
      <c r="AG28" s="12"/>
      <c r="AH28" s="12"/>
      <c r="AI28" s="12"/>
      <c r="AJ28" s="12"/>
      <c r="AK28" s="12"/>
      <c r="AL28" s="14">
        <f t="shared" si="4"/>
        <v>7</v>
      </c>
      <c r="AM28" s="100">
        <f t="shared" si="5"/>
        <v>77.777777777777786</v>
      </c>
      <c r="AN28" s="101">
        <v>2</v>
      </c>
      <c r="AO28" s="13">
        <v>2</v>
      </c>
      <c r="AP28" s="14">
        <v>5</v>
      </c>
      <c r="AQ28" s="12"/>
      <c r="AR28" s="14"/>
      <c r="AS28" s="13"/>
      <c r="AT28" s="31"/>
      <c r="AU28" s="14">
        <f t="shared" si="6"/>
        <v>9</v>
      </c>
      <c r="AV28" s="102">
        <f t="shared" si="7"/>
        <v>100</v>
      </c>
      <c r="AW28" s="103">
        <v>3</v>
      </c>
      <c r="AX28" s="31">
        <v>9</v>
      </c>
      <c r="AY28" s="14">
        <v>5</v>
      </c>
      <c r="AZ28" s="12"/>
      <c r="BA28" s="14"/>
      <c r="BB28" s="14"/>
      <c r="BC28" s="14"/>
      <c r="BD28" s="14">
        <f t="shared" si="8"/>
        <v>17</v>
      </c>
      <c r="BE28" s="104">
        <f t="shared" si="9"/>
        <v>100</v>
      </c>
      <c r="BF28" s="12">
        <v>0</v>
      </c>
      <c r="BG28" s="14">
        <v>3</v>
      </c>
      <c r="BH28" s="12">
        <v>3</v>
      </c>
      <c r="BJ28" s="12"/>
      <c r="BK28" s="12">
        <f t="shared" si="10"/>
        <v>6</v>
      </c>
      <c r="BL28" s="37">
        <f t="shared" si="11"/>
        <v>66.666666666666657</v>
      </c>
      <c r="BM28" s="103">
        <v>3</v>
      </c>
      <c r="BN28" s="12">
        <v>7</v>
      </c>
      <c r="BO28" s="12">
        <v>7</v>
      </c>
      <c r="BP28" s="12"/>
      <c r="BQ28" s="12"/>
      <c r="BR28" s="12"/>
      <c r="BS28" s="12"/>
      <c r="BT28" s="12">
        <f t="shared" si="12"/>
        <v>17</v>
      </c>
      <c r="BU28" s="105">
        <f t="shared" si="13"/>
        <v>100</v>
      </c>
      <c r="BV28" s="97"/>
      <c r="BW28" s="98"/>
      <c r="BX28" s="98"/>
      <c r="BY28" s="98"/>
      <c r="BZ28" s="98"/>
      <c r="CA28" s="98"/>
      <c r="CB28" s="98"/>
      <c r="CC28" s="98"/>
      <c r="CD28" s="98"/>
      <c r="CE28" s="99"/>
    </row>
    <row r="29" spans="1:83" ht="18">
      <c r="A29" s="25">
        <v>25</v>
      </c>
      <c r="B29" s="39" t="s">
        <v>44</v>
      </c>
      <c r="C29" s="12">
        <v>2</v>
      </c>
      <c r="D29" s="13">
        <v>2</v>
      </c>
      <c r="E29" s="13">
        <v>4</v>
      </c>
      <c r="F29" s="12"/>
      <c r="G29" s="13"/>
      <c r="H29" s="13"/>
      <c r="I29" s="13"/>
      <c r="J29" s="13"/>
      <c r="K29" s="13"/>
      <c r="L29" s="31"/>
      <c r="M29" s="14">
        <f t="shared" si="0"/>
        <v>8</v>
      </c>
      <c r="N29" s="14">
        <f t="shared" si="1"/>
        <v>100</v>
      </c>
      <c r="O29" s="13">
        <v>3</v>
      </c>
      <c r="P29" s="13">
        <v>2</v>
      </c>
      <c r="Q29" s="13">
        <v>8</v>
      </c>
      <c r="R29" s="12"/>
      <c r="S29" s="35"/>
      <c r="T29" s="36"/>
      <c r="U29" s="12"/>
      <c r="V29" s="31"/>
      <c r="W29" s="31"/>
      <c r="X29" s="14"/>
      <c r="Y29" s="14"/>
      <c r="Z29" s="14">
        <f t="shared" si="2"/>
        <v>13</v>
      </c>
      <c r="AA29" s="14">
        <f t="shared" si="3"/>
        <v>92.857142857142861</v>
      </c>
      <c r="AB29" s="12">
        <v>3</v>
      </c>
      <c r="AC29" s="12">
        <v>2</v>
      </c>
      <c r="AD29" s="13">
        <v>4</v>
      </c>
      <c r="AE29" s="12"/>
      <c r="AF29" s="13"/>
      <c r="AG29" s="12"/>
      <c r="AH29" s="12"/>
      <c r="AI29" s="12"/>
      <c r="AJ29" s="12"/>
      <c r="AK29" s="12"/>
      <c r="AL29" s="14">
        <f t="shared" si="4"/>
        <v>9</v>
      </c>
      <c r="AM29" s="100">
        <f t="shared" si="5"/>
        <v>100</v>
      </c>
      <c r="AN29" s="101">
        <v>2</v>
      </c>
      <c r="AO29" s="13">
        <v>2</v>
      </c>
      <c r="AP29" s="14">
        <v>5</v>
      </c>
      <c r="AQ29" s="12"/>
      <c r="AR29" s="14"/>
      <c r="AS29" s="13"/>
      <c r="AT29" s="31"/>
      <c r="AU29" s="14">
        <f t="shared" si="6"/>
        <v>9</v>
      </c>
      <c r="AV29" s="102">
        <f t="shared" si="7"/>
        <v>100</v>
      </c>
      <c r="AW29" s="103">
        <v>3</v>
      </c>
      <c r="AX29" s="31">
        <v>9</v>
      </c>
      <c r="AY29" s="14">
        <v>5</v>
      </c>
      <c r="AZ29" s="12"/>
      <c r="BA29" s="14"/>
      <c r="BB29" s="14"/>
      <c r="BC29" s="14"/>
      <c r="BD29" s="14">
        <f t="shared" si="8"/>
        <v>17</v>
      </c>
      <c r="BE29" s="104">
        <f t="shared" si="9"/>
        <v>100</v>
      </c>
      <c r="BF29" s="12">
        <v>0</v>
      </c>
      <c r="BG29" s="14">
        <v>4</v>
      </c>
      <c r="BH29" s="12">
        <v>4</v>
      </c>
      <c r="BJ29" s="12"/>
      <c r="BK29" s="12">
        <f t="shared" si="10"/>
        <v>8</v>
      </c>
      <c r="BL29" s="37">
        <f t="shared" si="11"/>
        <v>88.888888888888886</v>
      </c>
      <c r="BM29" s="103">
        <v>3</v>
      </c>
      <c r="BN29" s="12">
        <v>7</v>
      </c>
      <c r="BO29" s="12">
        <v>7</v>
      </c>
      <c r="BP29" s="12"/>
      <c r="BQ29" s="12"/>
      <c r="BR29" s="12"/>
      <c r="BS29" s="12"/>
      <c r="BT29" s="12">
        <f t="shared" si="12"/>
        <v>17</v>
      </c>
      <c r="BU29" s="105">
        <f t="shared" si="13"/>
        <v>100</v>
      </c>
      <c r="BV29" s="97"/>
      <c r="BW29" s="98"/>
      <c r="BX29" s="98"/>
      <c r="BY29" s="98"/>
      <c r="BZ29" s="98"/>
      <c r="CA29" s="98"/>
      <c r="CB29" s="98"/>
      <c r="CC29" s="98"/>
      <c r="CD29" s="98"/>
      <c r="CE29" s="99"/>
    </row>
    <row r="30" spans="1:83" ht="18">
      <c r="A30" s="33">
        <v>26</v>
      </c>
      <c r="B30" s="39" t="s">
        <v>45</v>
      </c>
      <c r="C30" s="12">
        <v>2</v>
      </c>
      <c r="D30" s="13">
        <v>2</v>
      </c>
      <c r="E30" s="13">
        <v>4</v>
      </c>
      <c r="F30" s="12"/>
      <c r="G30" s="13"/>
      <c r="H30" s="13"/>
      <c r="I30" s="13"/>
      <c r="J30" s="13"/>
      <c r="K30" s="13"/>
      <c r="L30" s="31"/>
      <c r="M30" s="14">
        <f t="shared" si="0"/>
        <v>8</v>
      </c>
      <c r="N30" s="14">
        <f t="shared" si="1"/>
        <v>100</v>
      </c>
      <c r="O30" s="13">
        <v>3</v>
      </c>
      <c r="P30" s="13">
        <v>1</v>
      </c>
      <c r="Q30" s="13">
        <v>6</v>
      </c>
      <c r="R30" s="12"/>
      <c r="S30" s="35"/>
      <c r="T30" s="36"/>
      <c r="U30" s="12"/>
      <c r="V30" s="31"/>
      <c r="W30" s="31"/>
      <c r="X30" s="14"/>
      <c r="Y30" s="14"/>
      <c r="Z30" s="14">
        <f t="shared" si="2"/>
        <v>10</v>
      </c>
      <c r="AA30" s="14">
        <f t="shared" si="3"/>
        <v>71.428571428571431</v>
      </c>
      <c r="AB30" s="12">
        <v>3</v>
      </c>
      <c r="AC30" s="12">
        <v>2</v>
      </c>
      <c r="AD30" s="13">
        <v>3</v>
      </c>
      <c r="AE30" s="12"/>
      <c r="AF30" s="13"/>
      <c r="AG30" s="12"/>
      <c r="AH30" s="12"/>
      <c r="AI30" s="12"/>
      <c r="AJ30" s="12"/>
      <c r="AK30" s="12"/>
      <c r="AL30" s="14">
        <f t="shared" si="4"/>
        <v>8</v>
      </c>
      <c r="AM30" s="100">
        <f t="shared" si="5"/>
        <v>88.888888888888886</v>
      </c>
      <c r="AN30" s="101">
        <v>2</v>
      </c>
      <c r="AO30" s="13">
        <v>1</v>
      </c>
      <c r="AP30" s="14">
        <v>4</v>
      </c>
      <c r="AQ30" s="12"/>
      <c r="AR30" s="14"/>
      <c r="AS30" s="13"/>
      <c r="AT30" s="31"/>
      <c r="AU30" s="14">
        <f t="shared" si="6"/>
        <v>7</v>
      </c>
      <c r="AV30" s="102">
        <f t="shared" si="7"/>
        <v>77.777777777777786</v>
      </c>
      <c r="AW30" s="103">
        <v>2</v>
      </c>
      <c r="AX30" s="31">
        <v>7</v>
      </c>
      <c r="AY30" s="14">
        <v>4</v>
      </c>
      <c r="AZ30" s="12"/>
      <c r="BA30" s="14"/>
      <c r="BB30" s="14"/>
      <c r="BC30" s="14"/>
      <c r="BD30" s="14">
        <f t="shared" si="8"/>
        <v>13</v>
      </c>
      <c r="BE30" s="104">
        <f t="shared" si="9"/>
        <v>76.470588235294116</v>
      </c>
      <c r="BF30" s="12">
        <v>0</v>
      </c>
      <c r="BG30" s="14">
        <v>4</v>
      </c>
      <c r="BH30" s="12">
        <v>5</v>
      </c>
      <c r="BJ30" s="12"/>
      <c r="BK30" s="12">
        <f t="shared" si="10"/>
        <v>9</v>
      </c>
      <c r="BL30" s="37">
        <f t="shared" si="11"/>
        <v>100</v>
      </c>
      <c r="BM30" s="103">
        <v>0</v>
      </c>
      <c r="BN30" s="12">
        <v>7</v>
      </c>
      <c r="BO30" s="12">
        <v>5</v>
      </c>
      <c r="BP30" s="12"/>
      <c r="BQ30" s="12"/>
      <c r="BR30" s="12"/>
      <c r="BS30" s="12"/>
      <c r="BT30" s="12">
        <f t="shared" si="12"/>
        <v>12</v>
      </c>
      <c r="BU30" s="105">
        <f t="shared" si="13"/>
        <v>70.588235294117652</v>
      </c>
      <c r="BV30" s="97"/>
      <c r="BW30" s="98"/>
      <c r="BX30" s="98"/>
      <c r="BY30" s="98"/>
      <c r="BZ30" s="98"/>
      <c r="CA30" s="98"/>
      <c r="CB30" s="98"/>
      <c r="CC30" s="98"/>
      <c r="CD30" s="98"/>
      <c r="CE30" s="99"/>
    </row>
    <row r="31" spans="1:83" ht="18">
      <c r="A31" s="25">
        <v>27</v>
      </c>
      <c r="B31" s="39" t="s">
        <v>46</v>
      </c>
      <c r="C31" s="12">
        <v>1</v>
      </c>
      <c r="D31" s="13">
        <v>2</v>
      </c>
      <c r="E31" s="13">
        <v>3</v>
      </c>
      <c r="F31" s="12"/>
      <c r="G31" s="13"/>
      <c r="H31" s="13"/>
      <c r="I31" s="13"/>
      <c r="J31" s="13"/>
      <c r="K31" s="13"/>
      <c r="L31" s="31"/>
      <c r="M31" s="14">
        <f t="shared" si="0"/>
        <v>6</v>
      </c>
      <c r="N31" s="14">
        <f t="shared" si="1"/>
        <v>75</v>
      </c>
      <c r="O31" s="13">
        <v>2</v>
      </c>
      <c r="P31" s="13">
        <v>2</v>
      </c>
      <c r="Q31" s="13">
        <v>8</v>
      </c>
      <c r="R31" s="12"/>
      <c r="S31" s="35"/>
      <c r="T31" s="36"/>
      <c r="U31" s="12"/>
      <c r="V31" s="31"/>
      <c r="W31" s="31"/>
      <c r="X31" s="14"/>
      <c r="Y31" s="14"/>
      <c r="Z31" s="14">
        <f t="shared" si="2"/>
        <v>12</v>
      </c>
      <c r="AA31" s="14">
        <f t="shared" si="3"/>
        <v>85.714285714285708</v>
      </c>
      <c r="AB31" s="12">
        <v>1</v>
      </c>
      <c r="AC31" s="12">
        <v>2</v>
      </c>
      <c r="AD31" s="13">
        <v>3</v>
      </c>
      <c r="AE31" s="12"/>
      <c r="AF31" s="13"/>
      <c r="AG31" s="12"/>
      <c r="AH31" s="12"/>
      <c r="AI31" s="12"/>
      <c r="AJ31" s="12"/>
      <c r="AK31" s="12"/>
      <c r="AL31" s="14">
        <f t="shared" si="4"/>
        <v>6</v>
      </c>
      <c r="AM31" s="100">
        <f t="shared" si="5"/>
        <v>66.666666666666657</v>
      </c>
      <c r="AN31" s="101">
        <v>1</v>
      </c>
      <c r="AO31" s="13">
        <v>2</v>
      </c>
      <c r="AP31" s="14">
        <v>5</v>
      </c>
      <c r="AQ31" s="12"/>
      <c r="AR31" s="14"/>
      <c r="AS31" s="13"/>
      <c r="AT31" s="31"/>
      <c r="AU31" s="14">
        <f t="shared" si="6"/>
        <v>8</v>
      </c>
      <c r="AV31" s="102">
        <f t="shared" si="7"/>
        <v>88.888888888888886</v>
      </c>
      <c r="AW31" s="103">
        <v>3</v>
      </c>
      <c r="AX31" s="31">
        <v>8</v>
      </c>
      <c r="AY31" s="14">
        <v>5</v>
      </c>
      <c r="AZ31" s="12"/>
      <c r="BA31" s="14"/>
      <c r="BB31" s="14"/>
      <c r="BC31" s="14"/>
      <c r="BD31" s="14">
        <f t="shared" si="8"/>
        <v>16</v>
      </c>
      <c r="BE31" s="104">
        <f t="shared" si="9"/>
        <v>94.117647058823522</v>
      </c>
      <c r="BF31" s="12">
        <v>0</v>
      </c>
      <c r="BG31" s="14">
        <v>3</v>
      </c>
      <c r="BH31" s="12">
        <v>4</v>
      </c>
      <c r="BJ31" s="12"/>
      <c r="BK31" s="12">
        <f t="shared" si="10"/>
        <v>7</v>
      </c>
      <c r="BL31" s="37">
        <f t="shared" si="11"/>
        <v>77.777777777777786</v>
      </c>
      <c r="BM31" s="103">
        <v>2</v>
      </c>
      <c r="BN31" s="12">
        <v>7</v>
      </c>
      <c r="BO31" s="12">
        <v>7</v>
      </c>
      <c r="BP31" s="12"/>
      <c r="BQ31" s="12"/>
      <c r="BR31" s="12"/>
      <c r="BS31" s="12"/>
      <c r="BT31" s="12">
        <f t="shared" si="12"/>
        <v>16</v>
      </c>
      <c r="BU31" s="105">
        <f t="shared" si="13"/>
        <v>94.117647058823522</v>
      </c>
      <c r="BV31" s="97"/>
      <c r="BW31" s="98"/>
      <c r="BX31" s="98"/>
      <c r="BY31" s="98"/>
      <c r="BZ31" s="98"/>
      <c r="CA31" s="98"/>
      <c r="CB31" s="98"/>
      <c r="CC31" s="98"/>
      <c r="CD31" s="98"/>
      <c r="CE31" s="99"/>
    </row>
    <row r="32" spans="1:83" ht="18">
      <c r="A32" s="33">
        <v>28</v>
      </c>
      <c r="B32" s="39" t="s">
        <v>47</v>
      </c>
      <c r="C32" s="12">
        <v>2</v>
      </c>
      <c r="D32" s="13">
        <v>2</v>
      </c>
      <c r="E32" s="13">
        <v>4</v>
      </c>
      <c r="F32" s="12"/>
      <c r="G32" s="13"/>
      <c r="H32" s="13"/>
      <c r="I32" s="13"/>
      <c r="J32" s="13"/>
      <c r="K32" s="13"/>
      <c r="L32" s="31"/>
      <c r="M32" s="14">
        <f t="shared" si="0"/>
        <v>8</v>
      </c>
      <c r="N32" s="14">
        <f t="shared" si="1"/>
        <v>100</v>
      </c>
      <c r="O32" s="13">
        <v>3</v>
      </c>
      <c r="P32" s="13">
        <v>2</v>
      </c>
      <c r="Q32" s="13">
        <v>7</v>
      </c>
      <c r="R32" s="12"/>
      <c r="S32" s="35"/>
      <c r="T32" s="36"/>
      <c r="U32" s="12"/>
      <c r="V32" s="31"/>
      <c r="W32" s="31"/>
      <c r="X32" s="14"/>
      <c r="Y32" s="31"/>
      <c r="Z32" s="14">
        <f t="shared" si="2"/>
        <v>12</v>
      </c>
      <c r="AA32" s="14">
        <f t="shared" si="3"/>
        <v>85.714285714285708</v>
      </c>
      <c r="AB32" s="12">
        <v>2</v>
      </c>
      <c r="AC32" s="12">
        <v>2</v>
      </c>
      <c r="AD32" s="13">
        <v>4</v>
      </c>
      <c r="AE32" s="12"/>
      <c r="AF32" s="13"/>
      <c r="AG32" s="12"/>
      <c r="AH32" s="12"/>
      <c r="AI32" s="12"/>
      <c r="AJ32" s="12"/>
      <c r="AK32" s="12"/>
      <c r="AL32" s="14">
        <f t="shared" si="4"/>
        <v>8</v>
      </c>
      <c r="AM32" s="100">
        <f t="shared" si="5"/>
        <v>88.888888888888886</v>
      </c>
      <c r="AN32" s="101">
        <v>2</v>
      </c>
      <c r="AO32" s="13">
        <v>2</v>
      </c>
      <c r="AP32" s="14">
        <v>5</v>
      </c>
      <c r="AQ32" s="12"/>
      <c r="AR32" s="14"/>
      <c r="AS32" s="13"/>
      <c r="AT32" s="31"/>
      <c r="AU32" s="14">
        <f t="shared" si="6"/>
        <v>9</v>
      </c>
      <c r="AV32" s="102">
        <f t="shared" si="7"/>
        <v>100</v>
      </c>
      <c r="AW32" s="103">
        <v>3</v>
      </c>
      <c r="AX32" s="31">
        <v>9</v>
      </c>
      <c r="AY32" s="14">
        <v>5</v>
      </c>
      <c r="AZ32" s="12"/>
      <c r="BA32" s="14"/>
      <c r="BB32" s="14"/>
      <c r="BC32" s="14"/>
      <c r="BD32" s="14">
        <f t="shared" si="8"/>
        <v>17</v>
      </c>
      <c r="BE32" s="104">
        <f t="shared" si="9"/>
        <v>100</v>
      </c>
      <c r="BF32" s="12">
        <v>0</v>
      </c>
      <c r="BG32" s="14">
        <v>4</v>
      </c>
      <c r="BH32" s="12">
        <v>5</v>
      </c>
      <c r="BJ32" s="12"/>
      <c r="BK32" s="12">
        <f t="shared" si="10"/>
        <v>9</v>
      </c>
      <c r="BL32" s="37">
        <f t="shared" si="11"/>
        <v>100</v>
      </c>
      <c r="BM32" s="103">
        <v>3</v>
      </c>
      <c r="BN32" s="12">
        <v>7</v>
      </c>
      <c r="BO32" s="12">
        <v>7</v>
      </c>
      <c r="BP32" s="12"/>
      <c r="BQ32" s="12"/>
      <c r="BR32" s="12"/>
      <c r="BS32" s="12"/>
      <c r="BT32" s="12">
        <f t="shared" si="12"/>
        <v>17</v>
      </c>
      <c r="BU32" s="105">
        <f t="shared" si="13"/>
        <v>100</v>
      </c>
      <c r="BV32" s="97"/>
      <c r="BW32" s="98"/>
      <c r="BX32" s="98"/>
      <c r="BY32" s="98"/>
      <c r="BZ32" s="98"/>
      <c r="CA32" s="98"/>
      <c r="CB32" s="98"/>
      <c r="CC32" s="98"/>
      <c r="CD32" s="98"/>
      <c r="CE32" s="99"/>
    </row>
    <row r="33" spans="1:83" ht="18">
      <c r="A33" s="25">
        <v>29</v>
      </c>
      <c r="B33" s="39" t="s">
        <v>48</v>
      </c>
      <c r="C33" s="12">
        <v>2</v>
      </c>
      <c r="D33" s="13">
        <v>2</v>
      </c>
      <c r="E33" s="13">
        <v>4</v>
      </c>
      <c r="F33" s="12"/>
      <c r="G33" s="13"/>
      <c r="H33" s="13"/>
      <c r="I33" s="13"/>
      <c r="J33" s="13"/>
      <c r="K33" s="13"/>
      <c r="L33" s="31"/>
      <c r="M33" s="14">
        <f t="shared" si="0"/>
        <v>8</v>
      </c>
      <c r="N33" s="14">
        <f t="shared" si="1"/>
        <v>100</v>
      </c>
      <c r="O33" s="13">
        <v>3</v>
      </c>
      <c r="P33" s="13">
        <v>2</v>
      </c>
      <c r="Q33" s="13">
        <v>8</v>
      </c>
      <c r="R33" s="12"/>
      <c r="S33" s="35"/>
      <c r="T33" s="36"/>
      <c r="U33" s="12"/>
      <c r="V33" s="31"/>
      <c r="W33" s="31"/>
      <c r="X33" s="14"/>
      <c r="Y33" s="31"/>
      <c r="Z33" s="14">
        <f t="shared" si="2"/>
        <v>13</v>
      </c>
      <c r="AA33" s="14">
        <f t="shared" si="3"/>
        <v>92.857142857142861</v>
      </c>
      <c r="AB33" s="12">
        <v>2</v>
      </c>
      <c r="AC33" s="12">
        <v>2</v>
      </c>
      <c r="AD33" s="13">
        <v>4</v>
      </c>
      <c r="AE33" s="12"/>
      <c r="AF33" s="13"/>
      <c r="AG33" s="12"/>
      <c r="AH33" s="12"/>
      <c r="AI33" s="12"/>
      <c r="AJ33" s="12"/>
      <c r="AK33" s="12"/>
      <c r="AL33" s="14">
        <f t="shared" si="4"/>
        <v>8</v>
      </c>
      <c r="AM33" s="100">
        <f t="shared" si="5"/>
        <v>88.888888888888886</v>
      </c>
      <c r="AN33" s="101">
        <v>2</v>
      </c>
      <c r="AO33" s="13">
        <v>2</v>
      </c>
      <c r="AP33" s="14">
        <v>5</v>
      </c>
      <c r="AQ33" s="12"/>
      <c r="AR33" s="14"/>
      <c r="AS33" s="13"/>
      <c r="AT33" s="31"/>
      <c r="AU33" s="14">
        <f t="shared" si="6"/>
        <v>9</v>
      </c>
      <c r="AV33" s="102">
        <f t="shared" si="7"/>
        <v>100</v>
      </c>
      <c r="AW33" s="103">
        <v>3</v>
      </c>
      <c r="AX33" s="31">
        <v>7</v>
      </c>
      <c r="AY33" s="14">
        <v>4</v>
      </c>
      <c r="AZ33" s="12"/>
      <c r="BA33" s="14"/>
      <c r="BB33" s="14"/>
      <c r="BC33" s="14"/>
      <c r="BD33" s="14">
        <f t="shared" si="8"/>
        <v>14</v>
      </c>
      <c r="BE33" s="104">
        <f t="shared" si="9"/>
        <v>82.35294117647058</v>
      </c>
      <c r="BF33" s="12">
        <v>0</v>
      </c>
      <c r="BG33" s="14">
        <v>4</v>
      </c>
      <c r="BH33" s="12">
        <v>4</v>
      </c>
      <c r="BJ33" s="12"/>
      <c r="BK33" s="12">
        <f t="shared" si="10"/>
        <v>8</v>
      </c>
      <c r="BL33" s="37">
        <f t="shared" si="11"/>
        <v>88.888888888888886</v>
      </c>
      <c r="BM33" s="103">
        <v>3</v>
      </c>
      <c r="BN33" s="12">
        <v>7</v>
      </c>
      <c r="BO33" s="12">
        <v>7</v>
      </c>
      <c r="BP33" s="12"/>
      <c r="BQ33" s="12"/>
      <c r="BR33" s="12"/>
      <c r="BS33" s="12"/>
      <c r="BT33" s="12">
        <f t="shared" si="12"/>
        <v>17</v>
      </c>
      <c r="BU33" s="105">
        <f t="shared" si="13"/>
        <v>100</v>
      </c>
      <c r="BV33" s="97"/>
      <c r="BW33" s="98"/>
      <c r="BX33" s="98"/>
      <c r="BY33" s="98"/>
      <c r="BZ33" s="98"/>
      <c r="CA33" s="98"/>
      <c r="CB33" s="98"/>
      <c r="CC33" s="98"/>
      <c r="CD33" s="98"/>
      <c r="CE33" s="99"/>
    </row>
    <row r="34" spans="1:83" ht="18">
      <c r="A34" s="33">
        <v>30</v>
      </c>
      <c r="B34" s="39" t="s">
        <v>49</v>
      </c>
      <c r="C34" s="12">
        <v>1</v>
      </c>
      <c r="D34" s="13">
        <v>2</v>
      </c>
      <c r="E34" s="13">
        <v>4</v>
      </c>
      <c r="F34" s="12"/>
      <c r="G34" s="13"/>
      <c r="H34" s="13"/>
      <c r="I34" s="13"/>
      <c r="J34" s="13"/>
      <c r="K34" s="13"/>
      <c r="L34" s="31"/>
      <c r="M34" s="14">
        <f t="shared" si="0"/>
        <v>7</v>
      </c>
      <c r="N34" s="14">
        <f t="shared" si="1"/>
        <v>87.5</v>
      </c>
      <c r="O34" s="13">
        <v>2</v>
      </c>
      <c r="P34" s="13">
        <v>2</v>
      </c>
      <c r="Q34" s="13">
        <v>8</v>
      </c>
      <c r="R34" s="12"/>
      <c r="S34" s="35"/>
      <c r="T34" s="36"/>
      <c r="U34" s="12"/>
      <c r="V34" s="31"/>
      <c r="W34" s="31"/>
      <c r="X34" s="14"/>
      <c r="Y34" s="31"/>
      <c r="Z34" s="14">
        <f t="shared" si="2"/>
        <v>12</v>
      </c>
      <c r="AA34" s="14">
        <f t="shared" si="3"/>
        <v>85.714285714285708</v>
      </c>
      <c r="AB34" s="12">
        <v>3</v>
      </c>
      <c r="AC34" s="12">
        <v>2</v>
      </c>
      <c r="AD34" s="13">
        <v>4</v>
      </c>
      <c r="AE34" s="12"/>
      <c r="AF34" s="13"/>
      <c r="AG34" s="12"/>
      <c r="AH34" s="12"/>
      <c r="AI34" s="12"/>
      <c r="AJ34" s="12"/>
      <c r="AK34" s="12"/>
      <c r="AL34" s="14">
        <f t="shared" si="4"/>
        <v>9</v>
      </c>
      <c r="AM34" s="100">
        <f t="shared" si="5"/>
        <v>100</v>
      </c>
      <c r="AN34" s="101">
        <v>1</v>
      </c>
      <c r="AO34" s="13">
        <v>1</v>
      </c>
      <c r="AP34" s="14">
        <v>5</v>
      </c>
      <c r="AQ34" s="12"/>
      <c r="AR34" s="14"/>
      <c r="AS34" s="13"/>
      <c r="AT34" s="31"/>
      <c r="AU34" s="14">
        <f t="shared" si="6"/>
        <v>7</v>
      </c>
      <c r="AV34" s="102">
        <f t="shared" si="7"/>
        <v>77.777777777777786</v>
      </c>
      <c r="AW34" s="103">
        <v>2</v>
      </c>
      <c r="AX34" s="31">
        <v>6</v>
      </c>
      <c r="AY34" s="14">
        <v>5</v>
      </c>
      <c r="AZ34" s="12"/>
      <c r="BA34" s="14"/>
      <c r="BB34" s="14"/>
      <c r="BC34" s="14"/>
      <c r="BD34" s="14">
        <f t="shared" si="8"/>
        <v>13</v>
      </c>
      <c r="BE34" s="104">
        <f t="shared" si="9"/>
        <v>76.470588235294116</v>
      </c>
      <c r="BF34" s="12">
        <v>0</v>
      </c>
      <c r="BG34" s="14">
        <v>3</v>
      </c>
      <c r="BH34" s="12">
        <v>5</v>
      </c>
      <c r="BJ34" s="12"/>
      <c r="BK34" s="12">
        <f t="shared" si="10"/>
        <v>8</v>
      </c>
      <c r="BL34" s="37">
        <f t="shared" si="11"/>
        <v>88.888888888888886</v>
      </c>
      <c r="BM34" s="103">
        <v>0</v>
      </c>
      <c r="BN34" s="12">
        <v>5</v>
      </c>
      <c r="BO34" s="12">
        <v>7</v>
      </c>
      <c r="BP34" s="12"/>
      <c r="BQ34" s="12"/>
      <c r="BR34" s="12"/>
      <c r="BS34" s="12"/>
      <c r="BT34" s="12">
        <f t="shared" si="12"/>
        <v>12</v>
      </c>
      <c r="BU34" s="105">
        <f t="shared" si="13"/>
        <v>70.588235294117652</v>
      </c>
      <c r="BV34" s="97"/>
      <c r="BW34" s="98"/>
      <c r="BX34" s="98"/>
      <c r="BY34" s="98"/>
      <c r="BZ34" s="98"/>
      <c r="CA34" s="98"/>
      <c r="CB34" s="98"/>
      <c r="CC34" s="98"/>
      <c r="CD34" s="98"/>
      <c r="CE34" s="99"/>
    </row>
    <row r="35" spans="1:83" ht="18">
      <c r="A35" s="25">
        <v>31</v>
      </c>
      <c r="B35" s="39" t="s">
        <v>50</v>
      </c>
      <c r="C35" s="12">
        <v>1</v>
      </c>
      <c r="D35" s="13">
        <v>1</v>
      </c>
      <c r="E35" s="13">
        <v>4</v>
      </c>
      <c r="F35" s="12"/>
      <c r="G35" s="13"/>
      <c r="H35" s="13"/>
      <c r="I35" s="13"/>
      <c r="J35" s="13"/>
      <c r="K35" s="13"/>
      <c r="L35" s="31"/>
      <c r="M35" s="14">
        <f t="shared" si="0"/>
        <v>6</v>
      </c>
      <c r="N35" s="14">
        <f t="shared" si="1"/>
        <v>75</v>
      </c>
      <c r="O35" s="13">
        <v>1</v>
      </c>
      <c r="P35" s="13">
        <v>1</v>
      </c>
      <c r="Q35" s="13">
        <v>7</v>
      </c>
      <c r="R35" s="12"/>
      <c r="S35" s="35"/>
      <c r="T35" s="36"/>
      <c r="U35" s="12"/>
      <c r="V35" s="31"/>
      <c r="W35" s="31"/>
      <c r="X35" s="14"/>
      <c r="Y35" s="31"/>
      <c r="Z35" s="14">
        <f t="shared" si="2"/>
        <v>9</v>
      </c>
      <c r="AA35" s="14">
        <f t="shared" si="3"/>
        <v>64.285714285714292</v>
      </c>
      <c r="AB35" s="12">
        <v>2</v>
      </c>
      <c r="AC35" s="12">
        <v>1</v>
      </c>
      <c r="AD35" s="13">
        <v>4</v>
      </c>
      <c r="AE35" s="12"/>
      <c r="AF35" s="13"/>
      <c r="AG35" s="12"/>
      <c r="AH35" s="12"/>
      <c r="AI35" s="12"/>
      <c r="AJ35" s="12"/>
      <c r="AK35" s="12"/>
      <c r="AL35" s="14">
        <f t="shared" si="4"/>
        <v>7</v>
      </c>
      <c r="AM35" s="100">
        <f t="shared" si="5"/>
        <v>77.777777777777786</v>
      </c>
      <c r="AN35" s="101">
        <v>1</v>
      </c>
      <c r="AO35" s="13">
        <v>2</v>
      </c>
      <c r="AP35" s="14">
        <v>4</v>
      </c>
      <c r="AQ35" s="12"/>
      <c r="AR35" s="14"/>
      <c r="AS35" s="13"/>
      <c r="AT35" s="31"/>
      <c r="AU35" s="14">
        <f t="shared" si="6"/>
        <v>7</v>
      </c>
      <c r="AV35" s="102">
        <f t="shared" si="7"/>
        <v>77.777777777777786</v>
      </c>
      <c r="AW35" s="101">
        <v>0</v>
      </c>
      <c r="AX35" s="31">
        <v>8</v>
      </c>
      <c r="AY35" s="14">
        <v>5</v>
      </c>
      <c r="AZ35" s="12"/>
      <c r="BA35" s="14"/>
      <c r="BB35" s="14"/>
      <c r="BC35" s="14"/>
      <c r="BD35" s="14">
        <f t="shared" si="8"/>
        <v>13</v>
      </c>
      <c r="BE35" s="104">
        <f t="shared" si="9"/>
        <v>76.470588235294116</v>
      </c>
      <c r="BF35" s="12">
        <v>0</v>
      </c>
      <c r="BG35" s="14">
        <v>2</v>
      </c>
      <c r="BH35" s="12">
        <v>4</v>
      </c>
      <c r="BJ35" s="12"/>
      <c r="BK35" s="12">
        <f t="shared" si="10"/>
        <v>6</v>
      </c>
      <c r="BL35" s="37">
        <f t="shared" si="11"/>
        <v>66.666666666666657</v>
      </c>
      <c r="BM35" s="103">
        <v>2</v>
      </c>
      <c r="BN35" s="12">
        <v>7</v>
      </c>
      <c r="BO35" s="12">
        <v>6</v>
      </c>
      <c r="BP35" s="12"/>
      <c r="BQ35" s="12"/>
      <c r="BR35" s="12"/>
      <c r="BS35" s="12"/>
      <c r="BT35" s="12">
        <f t="shared" si="12"/>
        <v>15</v>
      </c>
      <c r="BU35" s="105">
        <f t="shared" si="13"/>
        <v>88.235294117647058</v>
      </c>
      <c r="BV35" s="97"/>
      <c r="BW35" s="98"/>
      <c r="BX35" s="98"/>
      <c r="BY35" s="98"/>
      <c r="BZ35" s="98"/>
      <c r="CA35" s="98"/>
      <c r="CB35" s="98"/>
      <c r="CC35" s="98"/>
      <c r="CD35" s="98"/>
      <c r="CE35" s="99"/>
    </row>
    <row r="36" spans="1:83" ht="18">
      <c r="A36" s="33">
        <v>32</v>
      </c>
      <c r="B36" s="39" t="s">
        <v>51</v>
      </c>
      <c r="C36" s="12">
        <v>1</v>
      </c>
      <c r="D36" s="13">
        <v>2</v>
      </c>
      <c r="E36" s="13">
        <v>4</v>
      </c>
      <c r="F36" s="12"/>
      <c r="G36" s="13"/>
      <c r="H36" s="13"/>
      <c r="I36" s="13"/>
      <c r="J36" s="13"/>
      <c r="K36" s="13"/>
      <c r="L36" s="31"/>
      <c r="M36" s="14">
        <f t="shared" si="0"/>
        <v>7</v>
      </c>
      <c r="N36" s="14">
        <f t="shared" si="1"/>
        <v>87.5</v>
      </c>
      <c r="O36" s="13">
        <v>1</v>
      </c>
      <c r="P36" s="13">
        <v>2</v>
      </c>
      <c r="Q36" s="13">
        <v>7</v>
      </c>
      <c r="R36" s="12"/>
      <c r="S36" s="35"/>
      <c r="T36" s="36"/>
      <c r="U36" s="12"/>
      <c r="V36" s="31"/>
      <c r="W36" s="31"/>
      <c r="X36" s="14"/>
      <c r="Y36" s="31"/>
      <c r="Z36" s="14">
        <f t="shared" si="2"/>
        <v>10</v>
      </c>
      <c r="AA36" s="14">
        <f t="shared" si="3"/>
        <v>71.428571428571431</v>
      </c>
      <c r="AB36" s="12">
        <v>2</v>
      </c>
      <c r="AC36" s="12">
        <v>2</v>
      </c>
      <c r="AD36" s="13">
        <v>3</v>
      </c>
      <c r="AE36" s="12"/>
      <c r="AF36" s="13"/>
      <c r="AG36" s="12"/>
      <c r="AH36" s="12"/>
      <c r="AI36" s="12"/>
      <c r="AJ36" s="12"/>
      <c r="AK36" s="12"/>
      <c r="AL36" s="14">
        <f t="shared" si="4"/>
        <v>7</v>
      </c>
      <c r="AM36" s="100">
        <f t="shared" si="5"/>
        <v>77.777777777777786</v>
      </c>
      <c r="AN36" s="101">
        <v>1</v>
      </c>
      <c r="AO36" s="13">
        <v>2</v>
      </c>
      <c r="AP36" s="14">
        <v>4</v>
      </c>
      <c r="AQ36" s="12"/>
      <c r="AR36" s="14"/>
      <c r="AS36" s="13"/>
      <c r="AT36" s="31"/>
      <c r="AU36" s="14">
        <f t="shared" si="6"/>
        <v>7</v>
      </c>
      <c r="AV36" s="102">
        <f t="shared" si="7"/>
        <v>77.777777777777786</v>
      </c>
      <c r="AW36" s="103">
        <v>2</v>
      </c>
      <c r="AX36" s="31">
        <v>7</v>
      </c>
      <c r="AY36" s="14">
        <v>4</v>
      </c>
      <c r="AZ36" s="12"/>
      <c r="BA36" s="14"/>
      <c r="BB36" s="14"/>
      <c r="BC36" s="14"/>
      <c r="BD36" s="14">
        <f t="shared" si="8"/>
        <v>13</v>
      </c>
      <c r="BE36" s="104">
        <f t="shared" si="9"/>
        <v>76.470588235294116</v>
      </c>
      <c r="BF36" s="12">
        <v>0</v>
      </c>
      <c r="BG36" s="14">
        <v>4</v>
      </c>
      <c r="BH36" s="12">
        <v>3</v>
      </c>
      <c r="BJ36" s="12"/>
      <c r="BK36" s="12">
        <f t="shared" si="10"/>
        <v>7</v>
      </c>
      <c r="BL36" s="37">
        <f t="shared" si="11"/>
        <v>77.777777777777786</v>
      </c>
      <c r="BM36" s="103">
        <v>3</v>
      </c>
      <c r="BN36" s="12">
        <v>6</v>
      </c>
      <c r="BO36" s="12">
        <v>5</v>
      </c>
      <c r="BP36" s="12"/>
      <c r="BQ36" s="12"/>
      <c r="BR36" s="12"/>
      <c r="BS36" s="12"/>
      <c r="BT36" s="12">
        <f t="shared" si="12"/>
        <v>14</v>
      </c>
      <c r="BU36" s="105">
        <f t="shared" si="13"/>
        <v>82.35294117647058</v>
      </c>
      <c r="BV36" s="97"/>
      <c r="BW36" s="98"/>
      <c r="BX36" s="98"/>
      <c r="BY36" s="98"/>
      <c r="BZ36" s="98"/>
      <c r="CA36" s="98"/>
      <c r="CB36" s="98"/>
      <c r="CC36" s="98"/>
      <c r="CD36" s="98"/>
      <c r="CE36" s="99"/>
    </row>
    <row r="37" spans="1:83" ht="18">
      <c r="A37" s="25">
        <v>33</v>
      </c>
      <c r="B37" s="39" t="s">
        <v>52</v>
      </c>
      <c r="C37" s="12">
        <v>2</v>
      </c>
      <c r="D37" s="13">
        <v>2</v>
      </c>
      <c r="E37" s="13">
        <v>4</v>
      </c>
      <c r="F37" s="12"/>
      <c r="G37" s="13"/>
      <c r="H37" s="13"/>
      <c r="I37" s="13"/>
      <c r="J37" s="13"/>
      <c r="K37" s="13"/>
      <c r="L37" s="31"/>
      <c r="M37" s="14">
        <f t="shared" si="0"/>
        <v>8</v>
      </c>
      <c r="N37" s="14">
        <f t="shared" si="1"/>
        <v>100</v>
      </c>
      <c r="O37" s="13">
        <v>3</v>
      </c>
      <c r="P37" s="13">
        <v>1</v>
      </c>
      <c r="Q37" s="13">
        <v>8</v>
      </c>
      <c r="R37" s="12"/>
      <c r="S37" s="35"/>
      <c r="T37" s="36"/>
      <c r="U37" s="12"/>
      <c r="V37" s="31"/>
      <c r="W37" s="31"/>
      <c r="X37" s="14"/>
      <c r="Y37" s="31"/>
      <c r="Z37" s="14">
        <f t="shared" si="2"/>
        <v>12</v>
      </c>
      <c r="AA37" s="14">
        <f t="shared" si="3"/>
        <v>85.714285714285708</v>
      </c>
      <c r="AB37" s="12">
        <v>2</v>
      </c>
      <c r="AC37" s="12">
        <v>2</v>
      </c>
      <c r="AD37" s="13">
        <v>4</v>
      </c>
      <c r="AE37" s="12"/>
      <c r="AF37" s="13"/>
      <c r="AG37" s="12"/>
      <c r="AH37" s="12"/>
      <c r="AI37" s="12"/>
      <c r="AJ37" s="12"/>
      <c r="AK37" s="12"/>
      <c r="AL37" s="14">
        <f t="shared" si="4"/>
        <v>8</v>
      </c>
      <c r="AM37" s="100">
        <f t="shared" si="5"/>
        <v>88.888888888888886</v>
      </c>
      <c r="AN37" s="101">
        <v>2</v>
      </c>
      <c r="AO37" s="13">
        <v>2</v>
      </c>
      <c r="AP37" s="14">
        <v>4</v>
      </c>
      <c r="AQ37" s="12"/>
      <c r="AR37" s="14"/>
      <c r="AS37" s="13"/>
      <c r="AT37" s="31"/>
      <c r="AU37" s="14">
        <f t="shared" si="6"/>
        <v>8</v>
      </c>
      <c r="AV37" s="102">
        <f t="shared" si="7"/>
        <v>88.888888888888886</v>
      </c>
      <c r="AW37" s="103">
        <v>3</v>
      </c>
      <c r="AX37" s="31">
        <v>8</v>
      </c>
      <c r="AY37" s="14">
        <v>4</v>
      </c>
      <c r="AZ37" s="12"/>
      <c r="BA37" s="14"/>
      <c r="BB37" s="14"/>
      <c r="BC37" s="14"/>
      <c r="BD37" s="14">
        <f t="shared" si="8"/>
        <v>15</v>
      </c>
      <c r="BE37" s="104">
        <f t="shared" si="9"/>
        <v>88.235294117647058</v>
      </c>
      <c r="BF37" s="12">
        <v>0</v>
      </c>
      <c r="BG37" s="14">
        <v>4</v>
      </c>
      <c r="BH37" s="12">
        <v>5</v>
      </c>
      <c r="BJ37" s="12"/>
      <c r="BK37" s="12">
        <f t="shared" si="10"/>
        <v>9</v>
      </c>
      <c r="BL37" s="37">
        <f t="shared" si="11"/>
        <v>100</v>
      </c>
      <c r="BM37" s="103">
        <v>3</v>
      </c>
      <c r="BN37" s="12">
        <v>6</v>
      </c>
      <c r="BO37" s="12">
        <v>7</v>
      </c>
      <c r="BP37" s="12"/>
      <c r="BQ37" s="12"/>
      <c r="BR37" s="12"/>
      <c r="BS37" s="12"/>
      <c r="BT37" s="12">
        <f t="shared" si="12"/>
        <v>16</v>
      </c>
      <c r="BU37" s="105">
        <f t="shared" si="13"/>
        <v>94.117647058823522</v>
      </c>
      <c r="BV37" s="97"/>
      <c r="BW37" s="98"/>
      <c r="BX37" s="98"/>
      <c r="BY37" s="98"/>
      <c r="BZ37" s="98"/>
      <c r="CA37" s="98"/>
      <c r="CB37" s="98"/>
      <c r="CC37" s="98"/>
      <c r="CD37" s="98"/>
      <c r="CE37" s="99"/>
    </row>
    <row r="38" spans="1:83" ht="18">
      <c r="A38" s="33">
        <v>34</v>
      </c>
      <c r="B38" s="39" t="s">
        <v>53</v>
      </c>
      <c r="C38" s="12">
        <v>2</v>
      </c>
      <c r="D38" s="13">
        <v>2</v>
      </c>
      <c r="E38" s="13">
        <v>4</v>
      </c>
      <c r="F38" s="12"/>
      <c r="G38" s="13"/>
      <c r="H38" s="13"/>
      <c r="I38" s="13"/>
      <c r="J38" s="13"/>
      <c r="K38" s="13"/>
      <c r="L38" s="31"/>
      <c r="M38" s="14">
        <f t="shared" si="0"/>
        <v>8</v>
      </c>
      <c r="N38" s="14">
        <f t="shared" si="1"/>
        <v>100</v>
      </c>
      <c r="O38" s="13">
        <v>3</v>
      </c>
      <c r="P38" s="13">
        <v>2</v>
      </c>
      <c r="Q38" s="13">
        <v>8</v>
      </c>
      <c r="R38" s="12"/>
      <c r="S38" s="35"/>
      <c r="T38" s="36"/>
      <c r="U38" s="12"/>
      <c r="V38" s="31"/>
      <c r="W38" s="31"/>
      <c r="X38" s="14"/>
      <c r="Y38" s="31"/>
      <c r="Z38" s="14">
        <f t="shared" si="2"/>
        <v>13</v>
      </c>
      <c r="AA38" s="14">
        <f t="shared" si="3"/>
        <v>92.857142857142861</v>
      </c>
      <c r="AB38" s="12">
        <v>2</v>
      </c>
      <c r="AC38" s="12">
        <v>2</v>
      </c>
      <c r="AD38" s="13">
        <v>4</v>
      </c>
      <c r="AE38" s="12"/>
      <c r="AF38" s="13"/>
      <c r="AG38" s="12"/>
      <c r="AH38" s="12"/>
      <c r="AI38" s="12"/>
      <c r="AJ38" s="12"/>
      <c r="AK38" s="12"/>
      <c r="AL38" s="14">
        <f t="shared" si="4"/>
        <v>8</v>
      </c>
      <c r="AM38" s="100">
        <f t="shared" si="5"/>
        <v>88.888888888888886</v>
      </c>
      <c r="AN38" s="101">
        <v>2</v>
      </c>
      <c r="AO38" s="13">
        <v>2</v>
      </c>
      <c r="AP38" s="14">
        <v>5</v>
      </c>
      <c r="AQ38" s="12"/>
      <c r="AR38" s="14"/>
      <c r="AS38" s="13"/>
      <c r="AT38" s="31"/>
      <c r="AU38" s="14">
        <f t="shared" si="6"/>
        <v>9</v>
      </c>
      <c r="AV38" s="102">
        <f t="shared" si="7"/>
        <v>100</v>
      </c>
      <c r="AW38" s="103">
        <v>3</v>
      </c>
      <c r="AX38" s="31">
        <v>8</v>
      </c>
      <c r="AY38" s="14">
        <v>5</v>
      </c>
      <c r="AZ38" s="12"/>
      <c r="BA38" s="14"/>
      <c r="BB38" s="14"/>
      <c r="BC38" s="14"/>
      <c r="BD38" s="14">
        <f t="shared" si="8"/>
        <v>16</v>
      </c>
      <c r="BE38" s="104">
        <f t="shared" si="9"/>
        <v>94.117647058823522</v>
      </c>
      <c r="BF38" s="12">
        <v>0</v>
      </c>
      <c r="BG38" s="14">
        <v>4</v>
      </c>
      <c r="BH38" s="12">
        <v>5</v>
      </c>
      <c r="BJ38" s="12"/>
      <c r="BK38" s="12">
        <f t="shared" si="10"/>
        <v>9</v>
      </c>
      <c r="BL38" s="37">
        <f t="shared" si="11"/>
        <v>100</v>
      </c>
      <c r="BM38" s="103">
        <v>3</v>
      </c>
      <c r="BN38" s="12">
        <v>7</v>
      </c>
      <c r="BO38" s="12">
        <v>6</v>
      </c>
      <c r="BP38" s="12"/>
      <c r="BQ38" s="12"/>
      <c r="BR38" s="12"/>
      <c r="BS38" s="12"/>
      <c r="BT38" s="12">
        <f t="shared" si="12"/>
        <v>16</v>
      </c>
      <c r="BU38" s="105">
        <f t="shared" si="13"/>
        <v>94.117647058823522</v>
      </c>
      <c r="BV38" s="97"/>
      <c r="BW38" s="98"/>
      <c r="BX38" s="98"/>
      <c r="BY38" s="98"/>
      <c r="BZ38" s="98"/>
      <c r="CA38" s="98"/>
      <c r="CB38" s="98"/>
      <c r="CC38" s="98"/>
      <c r="CD38" s="98"/>
      <c r="CE38" s="99"/>
    </row>
    <row r="39" spans="1:83" ht="18">
      <c r="A39" s="25">
        <v>35</v>
      </c>
      <c r="B39" s="39" t="s">
        <v>54</v>
      </c>
      <c r="C39" s="12">
        <v>2</v>
      </c>
      <c r="D39" s="13">
        <v>0</v>
      </c>
      <c r="E39" s="13">
        <v>4</v>
      </c>
      <c r="F39" s="12"/>
      <c r="G39" s="13"/>
      <c r="H39" s="13"/>
      <c r="I39" s="13"/>
      <c r="J39" s="13"/>
      <c r="K39" s="13"/>
      <c r="L39" s="31"/>
      <c r="M39" s="14">
        <f t="shared" si="0"/>
        <v>6</v>
      </c>
      <c r="N39" s="14">
        <f t="shared" si="1"/>
        <v>75</v>
      </c>
      <c r="O39" s="13">
        <v>2</v>
      </c>
      <c r="P39" s="13">
        <v>3</v>
      </c>
      <c r="Q39" s="13">
        <v>7</v>
      </c>
      <c r="R39" s="12"/>
      <c r="S39" s="35"/>
      <c r="T39" s="36"/>
      <c r="U39" s="12"/>
      <c r="V39" s="31"/>
      <c r="W39" s="31"/>
      <c r="X39" s="14"/>
      <c r="Y39" s="31"/>
      <c r="Z39" s="14">
        <f t="shared" si="2"/>
        <v>12</v>
      </c>
      <c r="AA39" s="14">
        <f t="shared" si="3"/>
        <v>85.714285714285708</v>
      </c>
      <c r="AB39" s="12">
        <v>3</v>
      </c>
      <c r="AC39" s="12">
        <v>2</v>
      </c>
      <c r="AD39" s="13">
        <v>4</v>
      </c>
      <c r="AE39" s="12"/>
      <c r="AF39" s="13"/>
      <c r="AG39" s="12"/>
      <c r="AH39" s="12"/>
      <c r="AI39" s="12"/>
      <c r="AJ39" s="12"/>
      <c r="AK39" s="12"/>
      <c r="AL39" s="14">
        <f t="shared" si="4"/>
        <v>9</v>
      </c>
      <c r="AM39" s="100">
        <f t="shared" si="5"/>
        <v>100</v>
      </c>
      <c r="AN39" s="101">
        <v>1</v>
      </c>
      <c r="AO39" s="13">
        <v>2</v>
      </c>
      <c r="AP39" s="14">
        <v>5</v>
      </c>
      <c r="AQ39" s="12"/>
      <c r="AR39" s="14"/>
      <c r="AS39" s="13"/>
      <c r="AT39" s="31"/>
      <c r="AU39" s="14">
        <f t="shared" si="6"/>
        <v>8</v>
      </c>
      <c r="AV39" s="102">
        <f t="shared" si="7"/>
        <v>88.888888888888886</v>
      </c>
      <c r="AW39" s="103">
        <v>2</v>
      </c>
      <c r="AX39" s="31">
        <v>8</v>
      </c>
      <c r="AY39" s="14">
        <v>5</v>
      </c>
      <c r="AZ39" s="12"/>
      <c r="BA39" s="14"/>
      <c r="BB39" s="14"/>
      <c r="BC39" s="14"/>
      <c r="BD39" s="14">
        <f t="shared" si="8"/>
        <v>15</v>
      </c>
      <c r="BE39" s="104">
        <f t="shared" si="9"/>
        <v>88.235294117647058</v>
      </c>
      <c r="BF39" s="12">
        <v>0</v>
      </c>
      <c r="BG39" s="14">
        <v>4</v>
      </c>
      <c r="BH39" s="12">
        <v>5</v>
      </c>
      <c r="BJ39" s="12"/>
      <c r="BK39" s="12">
        <f t="shared" si="10"/>
        <v>9</v>
      </c>
      <c r="BL39" s="37">
        <f t="shared" si="11"/>
        <v>100</v>
      </c>
      <c r="BM39" s="103">
        <v>3</v>
      </c>
      <c r="BN39" s="12">
        <v>7</v>
      </c>
      <c r="BO39" s="12">
        <v>7</v>
      </c>
      <c r="BP39" s="12"/>
      <c r="BQ39" s="12"/>
      <c r="BR39" s="12"/>
      <c r="BS39" s="12"/>
      <c r="BT39" s="12">
        <f t="shared" si="12"/>
        <v>17</v>
      </c>
      <c r="BU39" s="105">
        <f t="shared" si="13"/>
        <v>100</v>
      </c>
      <c r="BV39" s="97"/>
      <c r="BW39" s="98"/>
      <c r="BX39" s="98"/>
      <c r="BY39" s="98"/>
      <c r="BZ39" s="98"/>
      <c r="CA39" s="98"/>
      <c r="CB39" s="98"/>
      <c r="CC39" s="98"/>
      <c r="CD39" s="98"/>
      <c r="CE39" s="99"/>
    </row>
    <row r="40" spans="1:83" ht="18">
      <c r="A40" s="33">
        <v>36</v>
      </c>
      <c r="B40" s="39" t="s">
        <v>55</v>
      </c>
      <c r="C40" s="12">
        <v>2</v>
      </c>
      <c r="D40" s="13">
        <v>2</v>
      </c>
      <c r="E40" s="13">
        <v>2</v>
      </c>
      <c r="F40" s="12"/>
      <c r="G40" s="13"/>
      <c r="H40" s="13"/>
      <c r="I40" s="13"/>
      <c r="J40" s="13"/>
      <c r="K40" s="13"/>
      <c r="L40" s="31"/>
      <c r="M40" s="14">
        <f t="shared" si="0"/>
        <v>6</v>
      </c>
      <c r="N40" s="14">
        <f t="shared" si="1"/>
        <v>75</v>
      </c>
      <c r="O40" s="13">
        <v>2</v>
      </c>
      <c r="P40" s="13">
        <v>2</v>
      </c>
      <c r="Q40" s="13">
        <v>5</v>
      </c>
      <c r="R40" s="12"/>
      <c r="S40" s="35"/>
      <c r="T40" s="36"/>
      <c r="U40" s="12"/>
      <c r="V40" s="31"/>
      <c r="W40" s="31"/>
      <c r="X40" s="14"/>
      <c r="Y40" s="31"/>
      <c r="Z40" s="14">
        <f t="shared" si="2"/>
        <v>9</v>
      </c>
      <c r="AA40" s="14">
        <f t="shared" si="3"/>
        <v>64.285714285714292</v>
      </c>
      <c r="AB40" s="12">
        <v>2</v>
      </c>
      <c r="AC40" s="12">
        <v>0</v>
      </c>
      <c r="AD40" s="13">
        <v>1</v>
      </c>
      <c r="AE40" s="12"/>
      <c r="AF40" s="13"/>
      <c r="AG40" s="12"/>
      <c r="AH40" s="12"/>
      <c r="AI40" s="12"/>
      <c r="AJ40" s="12"/>
      <c r="AK40" s="12"/>
      <c r="AL40" s="14">
        <f t="shared" si="4"/>
        <v>3</v>
      </c>
      <c r="AM40" s="100">
        <f t="shared" si="5"/>
        <v>33.333333333333329</v>
      </c>
      <c r="AN40" s="101">
        <v>1</v>
      </c>
      <c r="AO40" s="13">
        <v>1</v>
      </c>
      <c r="AP40" s="14">
        <v>3</v>
      </c>
      <c r="AQ40" s="12"/>
      <c r="AR40" s="14"/>
      <c r="AS40" s="13"/>
      <c r="AT40" s="31"/>
      <c r="AU40" s="14">
        <f t="shared" si="6"/>
        <v>5</v>
      </c>
      <c r="AV40" s="102">
        <f t="shared" si="7"/>
        <v>55.555555555555557</v>
      </c>
      <c r="AW40" s="103">
        <v>2</v>
      </c>
      <c r="AX40" s="31">
        <v>6</v>
      </c>
      <c r="AY40" s="14">
        <v>3</v>
      </c>
      <c r="AZ40" s="12"/>
      <c r="BA40" s="14"/>
      <c r="BB40" s="14"/>
      <c r="BC40" s="14"/>
      <c r="BD40" s="14">
        <f t="shared" si="8"/>
        <v>11</v>
      </c>
      <c r="BE40" s="104">
        <f t="shared" si="9"/>
        <v>64.705882352941174</v>
      </c>
      <c r="BF40" s="12">
        <v>0</v>
      </c>
      <c r="BG40" s="14">
        <v>4</v>
      </c>
      <c r="BH40" s="12">
        <v>3</v>
      </c>
      <c r="BJ40" s="12"/>
      <c r="BK40" s="12">
        <f t="shared" si="10"/>
        <v>7</v>
      </c>
      <c r="BL40" s="37">
        <f t="shared" si="11"/>
        <v>77.777777777777786</v>
      </c>
      <c r="BM40" s="103">
        <v>3</v>
      </c>
      <c r="BN40" s="12">
        <v>7</v>
      </c>
      <c r="BO40" s="12">
        <v>5</v>
      </c>
      <c r="BP40" s="12"/>
      <c r="BQ40" s="12"/>
      <c r="BR40" s="12"/>
      <c r="BS40" s="12"/>
      <c r="BT40" s="12">
        <f t="shared" si="12"/>
        <v>15</v>
      </c>
      <c r="BU40" s="105">
        <f t="shared" si="13"/>
        <v>88.235294117647058</v>
      </c>
      <c r="BV40" s="97"/>
      <c r="BW40" s="98"/>
      <c r="BX40" s="98"/>
      <c r="BY40" s="98"/>
      <c r="BZ40" s="98"/>
      <c r="CA40" s="98"/>
      <c r="CB40" s="98"/>
      <c r="CC40" s="98"/>
      <c r="CD40" s="98"/>
      <c r="CE40" s="99"/>
    </row>
    <row r="41" spans="1:83" ht="18">
      <c r="A41" s="25">
        <v>37</v>
      </c>
      <c r="B41" s="39" t="s">
        <v>56</v>
      </c>
      <c r="C41" s="12">
        <v>0</v>
      </c>
      <c r="D41" s="13">
        <v>2</v>
      </c>
      <c r="E41" s="13">
        <v>4</v>
      </c>
      <c r="F41" s="12"/>
      <c r="G41" s="13"/>
      <c r="H41" s="13"/>
      <c r="I41" s="13"/>
      <c r="J41" s="13"/>
      <c r="K41" s="13"/>
      <c r="L41" s="31"/>
      <c r="M41" s="14">
        <f t="shared" si="0"/>
        <v>6</v>
      </c>
      <c r="N41" s="14">
        <f t="shared" si="1"/>
        <v>75</v>
      </c>
      <c r="O41" s="13">
        <v>2</v>
      </c>
      <c r="P41" s="13">
        <v>3</v>
      </c>
      <c r="Q41" s="13">
        <v>8</v>
      </c>
      <c r="R41" s="12"/>
      <c r="S41" s="35"/>
      <c r="T41" s="36"/>
      <c r="U41" s="12"/>
      <c r="V41" s="31"/>
      <c r="W41" s="31"/>
      <c r="X41" s="14"/>
      <c r="Y41" s="31"/>
      <c r="Z41" s="14">
        <f t="shared" si="2"/>
        <v>13</v>
      </c>
      <c r="AA41" s="14">
        <f t="shared" si="3"/>
        <v>92.857142857142861</v>
      </c>
      <c r="AB41" s="12">
        <v>2</v>
      </c>
      <c r="AC41" s="12">
        <v>2</v>
      </c>
      <c r="AD41" s="13">
        <v>4</v>
      </c>
      <c r="AE41" s="12"/>
      <c r="AF41" s="13"/>
      <c r="AG41" s="12"/>
      <c r="AH41" s="12"/>
      <c r="AI41" s="12"/>
      <c r="AJ41" s="12"/>
      <c r="AK41" s="12"/>
      <c r="AL41" s="14">
        <f t="shared" si="4"/>
        <v>8</v>
      </c>
      <c r="AM41" s="100">
        <f t="shared" si="5"/>
        <v>88.888888888888886</v>
      </c>
      <c r="AN41" s="101">
        <v>0</v>
      </c>
      <c r="AO41" s="13">
        <v>2</v>
      </c>
      <c r="AP41" s="14">
        <v>5</v>
      </c>
      <c r="AQ41" s="12"/>
      <c r="AR41" s="14"/>
      <c r="AS41" s="13"/>
      <c r="AT41" s="31"/>
      <c r="AU41" s="14">
        <f t="shared" si="6"/>
        <v>7</v>
      </c>
      <c r="AV41" s="102">
        <f t="shared" si="7"/>
        <v>77.777777777777786</v>
      </c>
      <c r="AW41" s="103">
        <v>2</v>
      </c>
      <c r="AX41" s="31">
        <v>8</v>
      </c>
      <c r="AY41" s="14">
        <v>5</v>
      </c>
      <c r="AZ41" s="12"/>
      <c r="BA41" s="14"/>
      <c r="BB41" s="14"/>
      <c r="BC41" s="14"/>
      <c r="BD41" s="14">
        <f t="shared" si="8"/>
        <v>15</v>
      </c>
      <c r="BE41" s="104">
        <f t="shared" si="9"/>
        <v>88.235294117647058</v>
      </c>
      <c r="BF41" s="12">
        <v>0</v>
      </c>
      <c r="BG41" s="14">
        <v>4</v>
      </c>
      <c r="BH41" s="12">
        <v>4</v>
      </c>
      <c r="BJ41" s="12"/>
      <c r="BK41" s="12">
        <f t="shared" si="10"/>
        <v>8</v>
      </c>
      <c r="BL41" s="37">
        <f t="shared" si="11"/>
        <v>88.888888888888886</v>
      </c>
      <c r="BM41" s="103">
        <v>3</v>
      </c>
      <c r="BN41" s="12">
        <v>7</v>
      </c>
      <c r="BO41" s="12">
        <v>6</v>
      </c>
      <c r="BP41" s="12"/>
      <c r="BQ41" s="12"/>
      <c r="BR41" s="12"/>
      <c r="BS41" s="12"/>
      <c r="BT41" s="12">
        <f t="shared" si="12"/>
        <v>16</v>
      </c>
      <c r="BU41" s="105">
        <f t="shared" si="13"/>
        <v>94.117647058823522</v>
      </c>
      <c r="BV41" s="97"/>
      <c r="BW41" s="98"/>
      <c r="BX41" s="98"/>
      <c r="BY41" s="98"/>
      <c r="BZ41" s="98"/>
      <c r="CA41" s="98"/>
      <c r="CB41" s="98"/>
      <c r="CC41" s="98"/>
      <c r="CD41" s="98"/>
      <c r="CE41" s="99"/>
    </row>
    <row r="42" spans="1:83" ht="18">
      <c r="A42" s="33">
        <v>38</v>
      </c>
      <c r="B42" s="39" t="s">
        <v>57</v>
      </c>
      <c r="C42" s="12">
        <v>1</v>
      </c>
      <c r="D42" s="13">
        <v>1</v>
      </c>
      <c r="E42" s="13">
        <v>4</v>
      </c>
      <c r="F42" s="12"/>
      <c r="G42" s="13"/>
      <c r="H42" s="13"/>
      <c r="I42" s="13"/>
      <c r="J42" s="13"/>
      <c r="K42" s="13"/>
      <c r="L42" s="31"/>
      <c r="M42" s="14">
        <f t="shared" si="0"/>
        <v>6</v>
      </c>
      <c r="N42" s="14">
        <f t="shared" si="1"/>
        <v>75</v>
      </c>
      <c r="O42" s="13">
        <v>2</v>
      </c>
      <c r="P42" s="13">
        <v>3</v>
      </c>
      <c r="Q42" s="13">
        <v>8</v>
      </c>
      <c r="R42" s="12"/>
      <c r="S42" s="35"/>
      <c r="T42" s="36"/>
      <c r="U42" s="12"/>
      <c r="V42" s="31"/>
      <c r="W42" s="31"/>
      <c r="X42" s="14"/>
      <c r="Y42" s="31"/>
      <c r="Z42" s="14">
        <f t="shared" si="2"/>
        <v>13</v>
      </c>
      <c r="AA42" s="14">
        <f t="shared" si="3"/>
        <v>92.857142857142861</v>
      </c>
      <c r="AB42" s="12">
        <v>3</v>
      </c>
      <c r="AC42" s="12">
        <v>2</v>
      </c>
      <c r="AD42" s="13">
        <v>4</v>
      </c>
      <c r="AE42" s="12"/>
      <c r="AF42" s="13"/>
      <c r="AG42" s="12"/>
      <c r="AH42" s="12"/>
      <c r="AI42" s="12"/>
      <c r="AJ42" s="12"/>
      <c r="AK42" s="12"/>
      <c r="AL42" s="14">
        <f t="shared" si="4"/>
        <v>9</v>
      </c>
      <c r="AM42" s="100">
        <f t="shared" si="5"/>
        <v>100</v>
      </c>
      <c r="AN42" s="101">
        <v>2</v>
      </c>
      <c r="AO42" s="13">
        <v>2</v>
      </c>
      <c r="AP42" s="14">
        <v>5</v>
      </c>
      <c r="AQ42" s="12"/>
      <c r="AR42" s="14"/>
      <c r="AS42" s="13"/>
      <c r="AT42" s="31"/>
      <c r="AU42" s="14">
        <f t="shared" si="6"/>
        <v>9</v>
      </c>
      <c r="AV42" s="102">
        <f t="shared" si="7"/>
        <v>100</v>
      </c>
      <c r="AW42" s="103">
        <v>3</v>
      </c>
      <c r="AX42" s="31">
        <v>8</v>
      </c>
      <c r="AY42" s="14">
        <v>4</v>
      </c>
      <c r="AZ42" s="12"/>
      <c r="BA42" s="14"/>
      <c r="BB42" s="14"/>
      <c r="BC42" s="14"/>
      <c r="BD42" s="14">
        <f t="shared" si="8"/>
        <v>15</v>
      </c>
      <c r="BE42" s="104">
        <f t="shared" si="9"/>
        <v>88.235294117647058</v>
      </c>
      <c r="BF42" s="12">
        <v>0</v>
      </c>
      <c r="BG42" s="14">
        <v>4</v>
      </c>
      <c r="BH42" s="12">
        <v>5</v>
      </c>
      <c r="BJ42" s="12"/>
      <c r="BK42" s="12">
        <f t="shared" si="10"/>
        <v>9</v>
      </c>
      <c r="BL42" s="37">
        <f t="shared" si="11"/>
        <v>100</v>
      </c>
      <c r="BM42" s="103">
        <v>2</v>
      </c>
      <c r="BN42" s="12">
        <v>7</v>
      </c>
      <c r="BO42" s="12">
        <v>7</v>
      </c>
      <c r="BP42" s="12"/>
      <c r="BQ42" s="12"/>
      <c r="BR42" s="12"/>
      <c r="BS42" s="12"/>
      <c r="BT42" s="12">
        <f t="shared" si="12"/>
        <v>16</v>
      </c>
      <c r="BU42" s="105">
        <f t="shared" si="13"/>
        <v>94.117647058823522</v>
      </c>
      <c r="BV42" s="97"/>
      <c r="BW42" s="98"/>
      <c r="BX42" s="98"/>
      <c r="BY42" s="98"/>
      <c r="BZ42" s="98"/>
      <c r="CA42" s="98"/>
      <c r="CB42" s="98"/>
      <c r="CC42" s="98"/>
      <c r="CD42" s="98"/>
      <c r="CE42" s="99"/>
    </row>
    <row r="43" spans="1:83" ht="18">
      <c r="A43" s="25">
        <v>39</v>
      </c>
      <c r="B43" s="39" t="s">
        <v>58</v>
      </c>
      <c r="C43" s="12">
        <v>0</v>
      </c>
      <c r="D43" s="13">
        <v>2</v>
      </c>
      <c r="E43" s="13">
        <v>4</v>
      </c>
      <c r="F43" s="12"/>
      <c r="G43" s="13"/>
      <c r="H43" s="13"/>
      <c r="I43" s="13"/>
      <c r="J43" s="13"/>
      <c r="K43" s="13"/>
      <c r="L43" s="31"/>
      <c r="M43" s="14">
        <f t="shared" si="0"/>
        <v>6</v>
      </c>
      <c r="N43" s="14">
        <f t="shared" si="1"/>
        <v>75</v>
      </c>
      <c r="O43" s="13">
        <v>1</v>
      </c>
      <c r="P43" s="13">
        <v>2</v>
      </c>
      <c r="Q43" s="13">
        <v>6</v>
      </c>
      <c r="R43" s="12"/>
      <c r="S43" s="35"/>
      <c r="T43" s="36"/>
      <c r="U43" s="12"/>
      <c r="V43" s="31"/>
      <c r="W43" s="31"/>
      <c r="X43" s="14"/>
      <c r="Y43" s="31"/>
      <c r="Z43" s="14">
        <f t="shared" si="2"/>
        <v>9</v>
      </c>
      <c r="AA43" s="14">
        <f t="shared" si="3"/>
        <v>64.285714285714292</v>
      </c>
      <c r="AB43" s="12">
        <v>0</v>
      </c>
      <c r="AC43" s="12">
        <v>0</v>
      </c>
      <c r="AD43" s="13">
        <v>3</v>
      </c>
      <c r="AE43" s="12"/>
      <c r="AF43" s="13"/>
      <c r="AG43" s="12"/>
      <c r="AH43" s="12"/>
      <c r="AI43" s="12"/>
      <c r="AJ43" s="12"/>
      <c r="AK43" s="12"/>
      <c r="AL43" s="14">
        <f t="shared" si="4"/>
        <v>3</v>
      </c>
      <c r="AM43" s="100">
        <f t="shared" si="5"/>
        <v>33.333333333333329</v>
      </c>
      <c r="AN43" s="101">
        <v>1</v>
      </c>
      <c r="AO43" s="13">
        <v>1</v>
      </c>
      <c r="AP43" s="14">
        <v>4</v>
      </c>
      <c r="AQ43" s="12"/>
      <c r="AR43" s="14"/>
      <c r="AS43" s="13"/>
      <c r="AT43" s="31"/>
      <c r="AU43" s="14">
        <f t="shared" si="6"/>
        <v>6</v>
      </c>
      <c r="AV43" s="102">
        <f t="shared" si="7"/>
        <v>66.666666666666657</v>
      </c>
      <c r="AW43" s="103">
        <v>2</v>
      </c>
      <c r="AX43" s="31">
        <v>7</v>
      </c>
      <c r="AY43" s="14">
        <v>5</v>
      </c>
      <c r="AZ43" s="12"/>
      <c r="BA43" s="14"/>
      <c r="BB43" s="14"/>
      <c r="BC43" s="14"/>
      <c r="BD43" s="14">
        <f t="shared" si="8"/>
        <v>14</v>
      </c>
      <c r="BE43" s="104">
        <f t="shared" si="9"/>
        <v>82.35294117647058</v>
      </c>
      <c r="BF43" s="12">
        <v>0</v>
      </c>
      <c r="BG43" s="14">
        <v>2</v>
      </c>
      <c r="BH43" s="12">
        <v>5</v>
      </c>
      <c r="BJ43" s="12"/>
      <c r="BK43" s="12">
        <f t="shared" si="10"/>
        <v>7</v>
      </c>
      <c r="BL43" s="37">
        <f t="shared" si="11"/>
        <v>77.777777777777786</v>
      </c>
      <c r="BM43" s="103">
        <v>2</v>
      </c>
      <c r="BN43" s="12">
        <v>7</v>
      </c>
      <c r="BO43" s="12">
        <v>6</v>
      </c>
      <c r="BP43" s="12"/>
      <c r="BQ43" s="12"/>
      <c r="BR43" s="12"/>
      <c r="BS43" s="12"/>
      <c r="BT43" s="12">
        <f t="shared" si="12"/>
        <v>15</v>
      </c>
      <c r="BU43" s="105">
        <f t="shared" si="13"/>
        <v>88.235294117647058</v>
      </c>
      <c r="BV43" s="97"/>
      <c r="BW43" s="98"/>
      <c r="BX43" s="98"/>
      <c r="BY43" s="98"/>
      <c r="BZ43" s="98"/>
      <c r="CA43" s="98"/>
      <c r="CB43" s="98"/>
      <c r="CC43" s="98"/>
      <c r="CD43" s="98"/>
      <c r="CE43" s="99"/>
    </row>
    <row r="44" spans="1:83" ht="18">
      <c r="A44" s="33">
        <v>40</v>
      </c>
      <c r="B44" s="39" t="s">
        <v>59</v>
      </c>
      <c r="C44" s="12">
        <v>2</v>
      </c>
      <c r="D44" s="13">
        <v>2</v>
      </c>
      <c r="E44" s="13">
        <v>3</v>
      </c>
      <c r="F44" s="12"/>
      <c r="G44" s="13"/>
      <c r="H44" s="13"/>
      <c r="I44" s="13"/>
      <c r="J44" s="13"/>
      <c r="K44" s="13"/>
      <c r="L44" s="31"/>
      <c r="M44" s="14">
        <f t="shared" si="0"/>
        <v>7</v>
      </c>
      <c r="N44" s="14">
        <f t="shared" si="1"/>
        <v>87.5</v>
      </c>
      <c r="O44" s="13">
        <v>3</v>
      </c>
      <c r="P44" s="13">
        <v>2</v>
      </c>
      <c r="Q44" s="13">
        <v>3</v>
      </c>
      <c r="R44" s="12"/>
      <c r="S44" s="35"/>
      <c r="T44" s="36"/>
      <c r="U44" s="12"/>
      <c r="V44" s="31"/>
      <c r="W44" s="31"/>
      <c r="X44" s="14"/>
      <c r="Y44" s="31"/>
      <c r="Z44" s="14">
        <f t="shared" si="2"/>
        <v>8</v>
      </c>
      <c r="AA44" s="14">
        <f t="shared" si="3"/>
        <v>57.142857142857139</v>
      </c>
      <c r="AB44" s="12">
        <v>3</v>
      </c>
      <c r="AC44" s="12">
        <v>2</v>
      </c>
      <c r="AD44" s="13">
        <v>3</v>
      </c>
      <c r="AE44" s="12"/>
      <c r="AF44" s="13"/>
      <c r="AG44" s="12"/>
      <c r="AH44" s="12"/>
      <c r="AI44" s="12"/>
      <c r="AJ44" s="12"/>
      <c r="AK44" s="12"/>
      <c r="AL44" s="14">
        <f t="shared" si="4"/>
        <v>8</v>
      </c>
      <c r="AM44" s="100">
        <f t="shared" si="5"/>
        <v>88.888888888888886</v>
      </c>
      <c r="AN44" s="101">
        <v>2</v>
      </c>
      <c r="AO44" s="13">
        <v>2</v>
      </c>
      <c r="AP44" s="14">
        <v>4</v>
      </c>
      <c r="AQ44" s="12"/>
      <c r="AR44" s="14"/>
      <c r="AS44" s="13"/>
      <c r="AT44" s="31"/>
      <c r="AU44" s="14">
        <f t="shared" si="6"/>
        <v>8</v>
      </c>
      <c r="AV44" s="102">
        <f t="shared" si="7"/>
        <v>88.888888888888886</v>
      </c>
      <c r="AW44" s="103">
        <v>3</v>
      </c>
      <c r="AX44" s="31">
        <v>8</v>
      </c>
      <c r="AY44" s="14">
        <v>4</v>
      </c>
      <c r="AZ44" s="12"/>
      <c r="BA44" s="14"/>
      <c r="BB44" s="14"/>
      <c r="BC44" s="14"/>
      <c r="BD44" s="14">
        <f t="shared" si="8"/>
        <v>15</v>
      </c>
      <c r="BE44" s="104">
        <f t="shared" si="9"/>
        <v>88.235294117647058</v>
      </c>
      <c r="BF44" s="12">
        <v>0</v>
      </c>
      <c r="BG44" s="14">
        <v>3</v>
      </c>
      <c r="BH44" s="12">
        <v>4</v>
      </c>
      <c r="BJ44" s="12"/>
      <c r="BK44" s="12">
        <f t="shared" si="10"/>
        <v>7</v>
      </c>
      <c r="BL44" s="37">
        <f t="shared" si="11"/>
        <v>77.777777777777786</v>
      </c>
      <c r="BM44" s="103">
        <v>3</v>
      </c>
      <c r="BN44" s="12">
        <v>7</v>
      </c>
      <c r="BO44" s="12">
        <v>4</v>
      </c>
      <c r="BP44" s="12"/>
      <c r="BQ44" s="12"/>
      <c r="BR44" s="12"/>
      <c r="BS44" s="12"/>
      <c r="BT44" s="12">
        <f t="shared" si="12"/>
        <v>14</v>
      </c>
      <c r="BU44" s="105">
        <f t="shared" si="13"/>
        <v>82.35294117647058</v>
      </c>
      <c r="BV44" s="97"/>
      <c r="BW44" s="98"/>
      <c r="BX44" s="98"/>
      <c r="BY44" s="98"/>
      <c r="BZ44" s="98"/>
      <c r="CA44" s="98"/>
      <c r="CB44" s="98"/>
      <c r="CC44" s="98"/>
      <c r="CD44" s="98"/>
      <c r="CE44" s="99"/>
    </row>
    <row r="45" spans="1:83" ht="18">
      <c r="A45" s="25">
        <v>41</v>
      </c>
      <c r="B45" s="39" t="s">
        <v>60</v>
      </c>
      <c r="C45" s="12">
        <v>2</v>
      </c>
      <c r="D45" s="13">
        <v>2</v>
      </c>
      <c r="E45" s="13">
        <v>4</v>
      </c>
      <c r="F45" s="12"/>
      <c r="G45" s="13"/>
      <c r="H45" s="13"/>
      <c r="I45" s="13"/>
      <c r="J45" s="13"/>
      <c r="K45" s="13"/>
      <c r="L45" s="31"/>
      <c r="M45" s="14">
        <f t="shared" si="0"/>
        <v>8</v>
      </c>
      <c r="N45" s="14">
        <f t="shared" si="1"/>
        <v>100</v>
      </c>
      <c r="O45" s="13">
        <v>3</v>
      </c>
      <c r="P45" s="13">
        <v>2</v>
      </c>
      <c r="Q45" s="13">
        <v>7</v>
      </c>
      <c r="R45" s="12"/>
      <c r="S45" s="35"/>
      <c r="T45" s="36"/>
      <c r="U45" s="12"/>
      <c r="V45" s="31"/>
      <c r="W45" s="31"/>
      <c r="X45" s="14"/>
      <c r="Y45" s="31"/>
      <c r="Z45" s="14">
        <f t="shared" si="2"/>
        <v>12</v>
      </c>
      <c r="AA45" s="14">
        <f t="shared" si="3"/>
        <v>85.714285714285708</v>
      </c>
      <c r="AB45" s="12">
        <v>2</v>
      </c>
      <c r="AC45" s="12">
        <v>2</v>
      </c>
      <c r="AD45" s="13">
        <v>3</v>
      </c>
      <c r="AE45" s="12"/>
      <c r="AF45" s="13"/>
      <c r="AG45" s="12"/>
      <c r="AH45" s="12"/>
      <c r="AI45" s="12"/>
      <c r="AJ45" s="12"/>
      <c r="AK45" s="12"/>
      <c r="AL45" s="14">
        <f t="shared" si="4"/>
        <v>7</v>
      </c>
      <c r="AM45" s="100">
        <f t="shared" si="5"/>
        <v>77.777777777777786</v>
      </c>
      <c r="AN45" s="101">
        <v>2</v>
      </c>
      <c r="AO45" s="13">
        <v>2</v>
      </c>
      <c r="AP45" s="14">
        <v>4</v>
      </c>
      <c r="AQ45" s="12"/>
      <c r="AR45" s="14"/>
      <c r="AS45" s="13"/>
      <c r="AT45" s="31"/>
      <c r="AU45" s="14">
        <f t="shared" si="6"/>
        <v>8</v>
      </c>
      <c r="AV45" s="102">
        <f t="shared" si="7"/>
        <v>88.888888888888886</v>
      </c>
      <c r="AW45" s="103">
        <v>3</v>
      </c>
      <c r="AX45" s="31">
        <v>8</v>
      </c>
      <c r="AY45" s="14">
        <v>4</v>
      </c>
      <c r="AZ45" s="12"/>
      <c r="BA45" s="14"/>
      <c r="BB45" s="14"/>
      <c r="BC45" s="14"/>
      <c r="BD45" s="14">
        <f t="shared" si="8"/>
        <v>15</v>
      </c>
      <c r="BE45" s="104">
        <f t="shared" si="9"/>
        <v>88.235294117647058</v>
      </c>
      <c r="BF45" s="12">
        <v>0</v>
      </c>
      <c r="BG45" s="14">
        <v>3</v>
      </c>
      <c r="BH45" s="12">
        <v>4</v>
      </c>
      <c r="BJ45" s="12"/>
      <c r="BK45" s="12">
        <f t="shared" si="10"/>
        <v>7</v>
      </c>
      <c r="BL45" s="37">
        <f t="shared" si="11"/>
        <v>77.777777777777786</v>
      </c>
      <c r="BM45" s="103">
        <v>3</v>
      </c>
      <c r="BN45" s="12">
        <v>7</v>
      </c>
      <c r="BO45" s="12">
        <v>7</v>
      </c>
      <c r="BP45" s="12"/>
      <c r="BQ45" s="12"/>
      <c r="BR45" s="12"/>
      <c r="BS45" s="12"/>
      <c r="BT45" s="12">
        <f t="shared" si="12"/>
        <v>17</v>
      </c>
      <c r="BU45" s="105">
        <f t="shared" si="13"/>
        <v>100</v>
      </c>
      <c r="BV45" s="97"/>
      <c r="BW45" s="98"/>
      <c r="BX45" s="98"/>
      <c r="BY45" s="98"/>
      <c r="BZ45" s="98"/>
      <c r="CA45" s="98"/>
      <c r="CB45" s="98"/>
      <c r="CC45" s="98"/>
      <c r="CD45" s="98"/>
      <c r="CE45" s="99"/>
    </row>
    <row r="46" spans="1:83" ht="18">
      <c r="A46" s="33">
        <v>42</v>
      </c>
      <c r="B46" s="39" t="s">
        <v>61</v>
      </c>
      <c r="C46" s="12">
        <v>2</v>
      </c>
      <c r="D46" s="13">
        <v>1</v>
      </c>
      <c r="E46" s="13">
        <v>4</v>
      </c>
      <c r="F46" s="12"/>
      <c r="G46" s="13"/>
      <c r="H46" s="13"/>
      <c r="I46" s="13"/>
      <c r="J46" s="13"/>
      <c r="K46" s="13"/>
      <c r="L46" s="31"/>
      <c r="M46" s="14">
        <f t="shared" si="0"/>
        <v>7</v>
      </c>
      <c r="N46" s="14">
        <f t="shared" si="1"/>
        <v>87.5</v>
      </c>
      <c r="O46" s="13">
        <v>3</v>
      </c>
      <c r="P46" s="13">
        <v>3</v>
      </c>
      <c r="Q46" s="13">
        <v>6</v>
      </c>
      <c r="R46" s="12"/>
      <c r="S46" s="35"/>
      <c r="T46" s="36"/>
      <c r="U46" s="12"/>
      <c r="V46" s="31"/>
      <c r="W46" s="31"/>
      <c r="X46" s="14"/>
      <c r="Y46" s="31"/>
      <c r="Z46" s="14">
        <f t="shared" si="2"/>
        <v>12</v>
      </c>
      <c r="AA46" s="14">
        <f t="shared" si="3"/>
        <v>85.714285714285708</v>
      </c>
      <c r="AB46" s="12">
        <v>2</v>
      </c>
      <c r="AC46" s="12">
        <v>2</v>
      </c>
      <c r="AD46" s="13">
        <v>4</v>
      </c>
      <c r="AE46" s="12"/>
      <c r="AF46" s="13"/>
      <c r="AG46" s="12"/>
      <c r="AH46" s="12"/>
      <c r="AI46" s="12"/>
      <c r="AJ46" s="12"/>
      <c r="AK46" s="12"/>
      <c r="AL46" s="14">
        <f t="shared" si="4"/>
        <v>8</v>
      </c>
      <c r="AM46" s="100">
        <f t="shared" si="5"/>
        <v>88.888888888888886</v>
      </c>
      <c r="AN46" s="101">
        <v>2</v>
      </c>
      <c r="AO46" s="13">
        <v>1</v>
      </c>
      <c r="AP46" s="14">
        <v>5</v>
      </c>
      <c r="AQ46" s="12"/>
      <c r="AR46" s="14"/>
      <c r="AS46" s="13"/>
      <c r="AT46" s="31"/>
      <c r="AU46" s="14">
        <f t="shared" si="6"/>
        <v>8</v>
      </c>
      <c r="AV46" s="102">
        <f t="shared" si="7"/>
        <v>88.888888888888886</v>
      </c>
      <c r="AW46" s="103">
        <v>3</v>
      </c>
      <c r="AX46" s="31">
        <v>6</v>
      </c>
      <c r="AY46" s="14">
        <v>5</v>
      </c>
      <c r="AZ46" s="12"/>
      <c r="BA46" s="14"/>
      <c r="BB46" s="14"/>
      <c r="BC46" s="14"/>
      <c r="BD46" s="14">
        <f t="shared" si="8"/>
        <v>14</v>
      </c>
      <c r="BE46" s="104">
        <f t="shared" si="9"/>
        <v>82.35294117647058</v>
      </c>
      <c r="BF46" s="12">
        <v>0</v>
      </c>
      <c r="BG46" s="14">
        <v>4</v>
      </c>
      <c r="BH46" s="12">
        <v>5</v>
      </c>
      <c r="BJ46" s="12"/>
      <c r="BK46" s="12">
        <f t="shared" si="10"/>
        <v>9</v>
      </c>
      <c r="BL46" s="37">
        <f t="shared" si="11"/>
        <v>100</v>
      </c>
      <c r="BM46" s="103">
        <v>2</v>
      </c>
      <c r="BN46" s="12">
        <v>7</v>
      </c>
      <c r="BO46" s="12">
        <v>4</v>
      </c>
      <c r="BP46" s="12"/>
      <c r="BQ46" s="12"/>
      <c r="BR46" s="12"/>
      <c r="BS46" s="12"/>
      <c r="BT46" s="12">
        <f t="shared" si="12"/>
        <v>13</v>
      </c>
      <c r="BU46" s="105">
        <f t="shared" si="13"/>
        <v>76.470588235294116</v>
      </c>
      <c r="BV46" s="97"/>
      <c r="BW46" s="98"/>
      <c r="BX46" s="98"/>
      <c r="BY46" s="98"/>
      <c r="BZ46" s="98"/>
      <c r="CA46" s="98"/>
      <c r="CB46" s="98"/>
      <c r="CC46" s="98"/>
      <c r="CD46" s="98"/>
      <c r="CE46" s="99"/>
    </row>
    <row r="47" spans="1:83" ht="18">
      <c r="A47" s="25">
        <v>43</v>
      </c>
      <c r="B47" s="39" t="s">
        <v>62</v>
      </c>
      <c r="C47" s="12">
        <v>1</v>
      </c>
      <c r="D47" s="13">
        <v>2</v>
      </c>
      <c r="E47" s="13">
        <v>3</v>
      </c>
      <c r="F47" s="12"/>
      <c r="G47" s="13"/>
      <c r="H47" s="13"/>
      <c r="I47" s="13"/>
      <c r="J47" s="13"/>
      <c r="K47" s="13"/>
      <c r="L47" s="31"/>
      <c r="M47" s="14">
        <f t="shared" si="0"/>
        <v>6</v>
      </c>
      <c r="N47" s="14">
        <f t="shared" si="1"/>
        <v>75</v>
      </c>
      <c r="O47" s="13">
        <v>2</v>
      </c>
      <c r="P47" s="13">
        <v>1</v>
      </c>
      <c r="Q47" s="13">
        <v>4</v>
      </c>
      <c r="R47" s="12"/>
      <c r="S47" s="35"/>
      <c r="T47" s="36"/>
      <c r="U47" s="12"/>
      <c r="V47" s="31"/>
      <c r="W47" s="31"/>
      <c r="X47" s="14"/>
      <c r="Y47" s="31"/>
      <c r="Z47" s="14">
        <f t="shared" si="2"/>
        <v>7</v>
      </c>
      <c r="AA47" s="14">
        <f t="shared" si="3"/>
        <v>50</v>
      </c>
      <c r="AB47" s="12">
        <v>3</v>
      </c>
      <c r="AC47" s="12">
        <v>1</v>
      </c>
      <c r="AD47" s="13">
        <v>2</v>
      </c>
      <c r="AE47" s="12"/>
      <c r="AF47" s="13"/>
      <c r="AG47" s="12"/>
      <c r="AH47" s="12"/>
      <c r="AI47" s="12"/>
      <c r="AJ47" s="12"/>
      <c r="AK47" s="12"/>
      <c r="AL47" s="14">
        <f t="shared" si="4"/>
        <v>6</v>
      </c>
      <c r="AM47" s="100">
        <f t="shared" si="5"/>
        <v>66.666666666666657</v>
      </c>
      <c r="AN47" s="101">
        <v>1</v>
      </c>
      <c r="AO47" s="13">
        <v>2</v>
      </c>
      <c r="AP47" s="14">
        <v>4</v>
      </c>
      <c r="AQ47" s="12"/>
      <c r="AR47" s="14"/>
      <c r="AS47" s="13"/>
      <c r="AT47" s="31"/>
      <c r="AU47" s="14">
        <f t="shared" si="6"/>
        <v>7</v>
      </c>
      <c r="AV47" s="102">
        <f t="shared" si="7"/>
        <v>77.777777777777786</v>
      </c>
      <c r="AW47" s="103">
        <v>2</v>
      </c>
      <c r="AX47" s="31">
        <v>6</v>
      </c>
      <c r="AY47" s="14">
        <v>5</v>
      </c>
      <c r="AZ47" s="12"/>
      <c r="BA47" s="14"/>
      <c r="BB47" s="14"/>
      <c r="BC47" s="14"/>
      <c r="BD47" s="14">
        <f t="shared" si="8"/>
        <v>13</v>
      </c>
      <c r="BE47" s="104">
        <f t="shared" si="9"/>
        <v>76.470588235294116</v>
      </c>
      <c r="BF47" s="12">
        <v>0</v>
      </c>
      <c r="BG47" s="14">
        <v>3</v>
      </c>
      <c r="BH47" s="12">
        <v>3</v>
      </c>
      <c r="BJ47" s="12"/>
      <c r="BK47" s="12">
        <f t="shared" si="10"/>
        <v>6</v>
      </c>
      <c r="BL47" s="37">
        <f t="shared" si="11"/>
        <v>66.666666666666657</v>
      </c>
      <c r="BM47" s="103">
        <v>3</v>
      </c>
      <c r="BN47" s="12">
        <v>5</v>
      </c>
      <c r="BO47" s="12">
        <v>4</v>
      </c>
      <c r="BP47" s="12"/>
      <c r="BQ47" s="12"/>
      <c r="BR47" s="12"/>
      <c r="BS47" s="12"/>
      <c r="BT47" s="12">
        <f t="shared" si="12"/>
        <v>12</v>
      </c>
      <c r="BU47" s="105">
        <f t="shared" si="13"/>
        <v>70.588235294117652</v>
      </c>
      <c r="BV47" s="97"/>
      <c r="BW47" s="98"/>
      <c r="BX47" s="98"/>
      <c r="BY47" s="98"/>
      <c r="BZ47" s="98"/>
      <c r="CA47" s="98"/>
      <c r="CB47" s="98"/>
      <c r="CC47" s="98"/>
      <c r="CD47" s="98"/>
      <c r="CE47" s="99"/>
    </row>
    <row r="48" spans="1:83" ht="18">
      <c r="A48" s="33">
        <v>44</v>
      </c>
      <c r="B48" s="39" t="s">
        <v>63</v>
      </c>
      <c r="C48" s="12">
        <v>2</v>
      </c>
      <c r="D48" s="13">
        <v>2</v>
      </c>
      <c r="E48" s="13">
        <v>4</v>
      </c>
      <c r="F48" s="12"/>
      <c r="G48" s="13"/>
      <c r="H48" s="13"/>
      <c r="I48" s="13"/>
      <c r="J48" s="13"/>
      <c r="K48" s="13"/>
      <c r="L48" s="31"/>
      <c r="M48" s="14">
        <f t="shared" si="0"/>
        <v>8</v>
      </c>
      <c r="N48" s="14">
        <f t="shared" si="1"/>
        <v>100</v>
      </c>
      <c r="O48" s="13">
        <v>3</v>
      </c>
      <c r="P48" s="13">
        <v>2</v>
      </c>
      <c r="Q48" s="13">
        <v>8</v>
      </c>
      <c r="R48" s="12"/>
      <c r="S48" s="35"/>
      <c r="T48" s="36"/>
      <c r="U48" s="12"/>
      <c r="V48" s="31"/>
      <c r="W48" s="31"/>
      <c r="X48" s="14"/>
      <c r="Y48" s="31"/>
      <c r="Z48" s="14">
        <f t="shared" si="2"/>
        <v>13</v>
      </c>
      <c r="AA48" s="14">
        <f t="shared" si="3"/>
        <v>92.857142857142861</v>
      </c>
      <c r="AB48" s="12">
        <v>3</v>
      </c>
      <c r="AC48" s="12">
        <v>2</v>
      </c>
      <c r="AD48" s="13">
        <v>4</v>
      </c>
      <c r="AE48" s="12"/>
      <c r="AF48" s="13"/>
      <c r="AG48" s="12"/>
      <c r="AH48" s="12"/>
      <c r="AI48" s="12"/>
      <c r="AJ48" s="12"/>
      <c r="AK48" s="12"/>
      <c r="AL48" s="14">
        <f t="shared" si="4"/>
        <v>9</v>
      </c>
      <c r="AM48" s="100">
        <f t="shared" si="5"/>
        <v>100</v>
      </c>
      <c r="AN48" s="101">
        <v>2</v>
      </c>
      <c r="AO48" s="13">
        <v>2</v>
      </c>
      <c r="AP48" s="14">
        <v>5</v>
      </c>
      <c r="AQ48" s="12"/>
      <c r="AR48" s="14"/>
      <c r="AS48" s="13"/>
      <c r="AT48" s="31"/>
      <c r="AU48" s="14">
        <f t="shared" si="6"/>
        <v>9</v>
      </c>
      <c r="AV48" s="102">
        <f t="shared" si="7"/>
        <v>100</v>
      </c>
      <c r="AW48" s="103">
        <v>3</v>
      </c>
      <c r="AX48" s="31">
        <v>7</v>
      </c>
      <c r="AY48" s="14">
        <v>5</v>
      </c>
      <c r="AZ48" s="12"/>
      <c r="BA48" s="14"/>
      <c r="BB48" s="14"/>
      <c r="BC48" s="14"/>
      <c r="BD48" s="14">
        <f t="shared" si="8"/>
        <v>15</v>
      </c>
      <c r="BE48" s="104">
        <f t="shared" si="9"/>
        <v>88.235294117647058</v>
      </c>
      <c r="BF48" s="12">
        <v>0</v>
      </c>
      <c r="BG48" s="14">
        <v>3</v>
      </c>
      <c r="BH48" s="12">
        <v>5</v>
      </c>
      <c r="BJ48" s="12"/>
      <c r="BK48" s="12">
        <f t="shared" si="10"/>
        <v>8</v>
      </c>
      <c r="BL48" s="37">
        <f t="shared" si="11"/>
        <v>88.888888888888886</v>
      </c>
      <c r="BM48" s="103">
        <v>3</v>
      </c>
      <c r="BN48" s="12">
        <v>7</v>
      </c>
      <c r="BO48" s="12">
        <v>6</v>
      </c>
      <c r="BP48" s="12"/>
      <c r="BQ48" s="12"/>
      <c r="BR48" s="12"/>
      <c r="BS48" s="12"/>
      <c r="BT48" s="12">
        <f t="shared" si="12"/>
        <v>16</v>
      </c>
      <c r="BU48" s="105">
        <f t="shared" si="13"/>
        <v>94.117647058823522</v>
      </c>
      <c r="BV48" s="97"/>
      <c r="BW48" s="98"/>
      <c r="BX48" s="98"/>
      <c r="BY48" s="98"/>
      <c r="BZ48" s="98"/>
      <c r="CA48" s="98"/>
      <c r="CB48" s="98"/>
      <c r="CC48" s="98"/>
      <c r="CD48" s="98"/>
      <c r="CE48" s="99"/>
    </row>
    <row r="49" spans="1:83" ht="18">
      <c r="A49" s="25">
        <v>45</v>
      </c>
      <c r="B49" s="39" t="s">
        <v>64</v>
      </c>
      <c r="C49" s="12">
        <v>0</v>
      </c>
      <c r="D49" s="13">
        <v>2</v>
      </c>
      <c r="E49" s="13">
        <v>2</v>
      </c>
      <c r="F49" s="12"/>
      <c r="G49" s="13"/>
      <c r="H49" s="13"/>
      <c r="I49" s="13"/>
      <c r="J49" s="13"/>
      <c r="K49" s="13"/>
      <c r="L49" s="31"/>
      <c r="M49" s="14">
        <f t="shared" si="0"/>
        <v>4</v>
      </c>
      <c r="N49" s="14">
        <f t="shared" si="1"/>
        <v>50</v>
      </c>
      <c r="O49" s="13">
        <v>1</v>
      </c>
      <c r="P49" s="13">
        <v>3</v>
      </c>
      <c r="Q49" s="13">
        <v>8</v>
      </c>
      <c r="R49" s="12"/>
      <c r="S49" s="35"/>
      <c r="T49" s="36"/>
      <c r="U49" s="12"/>
      <c r="V49" s="31"/>
      <c r="W49" s="31"/>
      <c r="X49" s="14"/>
      <c r="Y49" s="31"/>
      <c r="Z49" s="14">
        <f t="shared" si="2"/>
        <v>12</v>
      </c>
      <c r="AA49" s="14">
        <f t="shared" si="3"/>
        <v>85.714285714285708</v>
      </c>
      <c r="AB49" s="12">
        <v>3</v>
      </c>
      <c r="AC49" s="12">
        <v>2</v>
      </c>
      <c r="AD49" s="13">
        <v>4</v>
      </c>
      <c r="AE49" s="12"/>
      <c r="AF49" s="13"/>
      <c r="AG49" s="12"/>
      <c r="AH49" s="12"/>
      <c r="AI49" s="12"/>
      <c r="AJ49" s="12"/>
      <c r="AK49" s="12"/>
      <c r="AL49" s="14">
        <f t="shared" si="4"/>
        <v>9</v>
      </c>
      <c r="AM49" s="100">
        <f t="shared" si="5"/>
        <v>100</v>
      </c>
      <c r="AN49" s="101">
        <v>0</v>
      </c>
      <c r="AO49" s="13">
        <v>2</v>
      </c>
      <c r="AP49" s="14">
        <v>5</v>
      </c>
      <c r="AQ49" s="12"/>
      <c r="AR49" s="14"/>
      <c r="AS49" s="13"/>
      <c r="AT49" s="31"/>
      <c r="AU49" s="14">
        <f t="shared" si="6"/>
        <v>7</v>
      </c>
      <c r="AV49" s="102">
        <f t="shared" si="7"/>
        <v>77.777777777777786</v>
      </c>
      <c r="AW49" s="103">
        <v>2</v>
      </c>
      <c r="AX49" s="31">
        <v>7</v>
      </c>
      <c r="AY49" s="14">
        <v>5</v>
      </c>
      <c r="AZ49" s="12"/>
      <c r="BA49" s="14"/>
      <c r="BB49" s="14"/>
      <c r="BC49" s="14"/>
      <c r="BD49" s="14">
        <f t="shared" si="8"/>
        <v>14</v>
      </c>
      <c r="BE49" s="104">
        <f t="shared" si="9"/>
        <v>82.35294117647058</v>
      </c>
      <c r="BF49" s="12">
        <v>0</v>
      </c>
      <c r="BG49" s="14">
        <v>4</v>
      </c>
      <c r="BH49" s="12">
        <v>3</v>
      </c>
      <c r="BJ49" s="12"/>
      <c r="BK49" s="12">
        <f t="shared" si="10"/>
        <v>7</v>
      </c>
      <c r="BL49" s="37">
        <f t="shared" si="11"/>
        <v>77.777777777777786</v>
      </c>
      <c r="BM49" s="103">
        <v>0</v>
      </c>
      <c r="BN49" s="12">
        <v>6</v>
      </c>
      <c r="BO49" s="12">
        <v>7</v>
      </c>
      <c r="BP49" s="12"/>
      <c r="BQ49" s="12"/>
      <c r="BR49" s="12"/>
      <c r="BS49" s="12"/>
      <c r="BT49" s="12">
        <f t="shared" si="12"/>
        <v>13</v>
      </c>
      <c r="BU49" s="105">
        <f t="shared" si="13"/>
        <v>76.470588235294116</v>
      </c>
      <c r="BV49" s="97"/>
      <c r="BW49" s="98"/>
      <c r="BX49" s="98"/>
      <c r="BY49" s="98"/>
      <c r="BZ49" s="98"/>
      <c r="CA49" s="98"/>
      <c r="CB49" s="98"/>
      <c r="CC49" s="98"/>
      <c r="CD49" s="98"/>
      <c r="CE49" s="99"/>
    </row>
    <row r="50" spans="1:83" ht="18">
      <c r="A50" s="33">
        <v>46</v>
      </c>
      <c r="B50" s="39" t="s">
        <v>65</v>
      </c>
      <c r="C50" s="12">
        <v>1</v>
      </c>
      <c r="D50" s="13">
        <v>2</v>
      </c>
      <c r="E50" s="13">
        <v>3</v>
      </c>
      <c r="F50" s="12"/>
      <c r="G50" s="13"/>
      <c r="H50" s="13"/>
      <c r="I50" s="13"/>
      <c r="J50" s="13"/>
      <c r="K50" s="13"/>
      <c r="L50" s="31"/>
      <c r="M50" s="14">
        <f t="shared" si="0"/>
        <v>6</v>
      </c>
      <c r="N50" s="14">
        <f t="shared" si="1"/>
        <v>75</v>
      </c>
      <c r="O50" s="13">
        <v>2</v>
      </c>
      <c r="P50" s="13">
        <v>2</v>
      </c>
      <c r="Q50" s="13">
        <v>7</v>
      </c>
      <c r="R50" s="12"/>
      <c r="S50" s="35"/>
      <c r="T50" s="36"/>
      <c r="U50" s="12"/>
      <c r="V50" s="31"/>
      <c r="W50" s="31"/>
      <c r="X50" s="14"/>
      <c r="Y50" s="31"/>
      <c r="Z50" s="14">
        <f t="shared" si="2"/>
        <v>11</v>
      </c>
      <c r="AA50" s="14">
        <f t="shared" si="3"/>
        <v>78.571428571428569</v>
      </c>
      <c r="AB50" s="12">
        <v>2</v>
      </c>
      <c r="AC50" s="12">
        <v>2</v>
      </c>
      <c r="AD50" s="13">
        <v>3</v>
      </c>
      <c r="AE50" s="12"/>
      <c r="AF50" s="13"/>
      <c r="AG50" s="12"/>
      <c r="AH50" s="12"/>
      <c r="AI50" s="12"/>
      <c r="AJ50" s="12"/>
      <c r="AK50" s="12"/>
      <c r="AL50" s="14">
        <f t="shared" si="4"/>
        <v>7</v>
      </c>
      <c r="AM50" s="100">
        <f t="shared" si="5"/>
        <v>77.777777777777786</v>
      </c>
      <c r="AN50" s="101">
        <v>1</v>
      </c>
      <c r="AO50" s="13">
        <v>2</v>
      </c>
      <c r="AP50" s="14">
        <v>5</v>
      </c>
      <c r="AQ50" s="12"/>
      <c r="AR50" s="14"/>
      <c r="AS50" s="13"/>
      <c r="AT50" s="31"/>
      <c r="AU50" s="14">
        <f t="shared" si="6"/>
        <v>8</v>
      </c>
      <c r="AV50" s="102">
        <f t="shared" si="7"/>
        <v>88.888888888888886</v>
      </c>
      <c r="AW50" s="103">
        <v>2</v>
      </c>
      <c r="AX50" s="31">
        <v>7</v>
      </c>
      <c r="AY50" s="14">
        <v>5</v>
      </c>
      <c r="AZ50" s="12"/>
      <c r="BA50" s="14"/>
      <c r="BB50" s="14"/>
      <c r="BC50" s="14"/>
      <c r="BD50" s="14">
        <f t="shared" si="8"/>
        <v>14</v>
      </c>
      <c r="BE50" s="104">
        <f t="shared" si="9"/>
        <v>82.35294117647058</v>
      </c>
      <c r="BF50" s="12">
        <v>0</v>
      </c>
      <c r="BG50" s="14">
        <v>3</v>
      </c>
      <c r="BH50" s="12">
        <v>5</v>
      </c>
      <c r="BJ50" s="12"/>
      <c r="BK50" s="12">
        <f t="shared" si="10"/>
        <v>8</v>
      </c>
      <c r="BL50" s="37">
        <f t="shared" si="11"/>
        <v>88.888888888888886</v>
      </c>
      <c r="BM50" s="103">
        <v>3</v>
      </c>
      <c r="BN50" s="12">
        <v>7</v>
      </c>
      <c r="BO50" s="12">
        <v>7</v>
      </c>
      <c r="BP50" s="12"/>
      <c r="BQ50" s="12"/>
      <c r="BR50" s="12"/>
      <c r="BS50" s="12"/>
      <c r="BT50" s="12">
        <f t="shared" si="12"/>
        <v>17</v>
      </c>
      <c r="BU50" s="105">
        <f t="shared" si="13"/>
        <v>100</v>
      </c>
      <c r="BV50" s="97"/>
      <c r="BW50" s="98"/>
      <c r="BX50" s="98"/>
      <c r="BY50" s="98"/>
      <c r="BZ50" s="98"/>
      <c r="CA50" s="98"/>
      <c r="CB50" s="98"/>
      <c r="CC50" s="98"/>
      <c r="CD50" s="98"/>
      <c r="CE50" s="99"/>
    </row>
    <row r="51" spans="1:83" ht="18">
      <c r="A51" s="25">
        <v>47</v>
      </c>
      <c r="B51" s="39" t="s">
        <v>66</v>
      </c>
      <c r="C51" s="12">
        <v>1</v>
      </c>
      <c r="D51" s="13">
        <v>2</v>
      </c>
      <c r="E51" s="13">
        <v>4</v>
      </c>
      <c r="F51" s="12"/>
      <c r="G51" s="13"/>
      <c r="H51" s="13"/>
      <c r="I51" s="13"/>
      <c r="J51" s="13"/>
      <c r="K51" s="13"/>
      <c r="L51" s="31"/>
      <c r="M51" s="14">
        <f t="shared" si="0"/>
        <v>7</v>
      </c>
      <c r="N51" s="14">
        <f t="shared" si="1"/>
        <v>87.5</v>
      </c>
      <c r="O51" s="13">
        <v>3</v>
      </c>
      <c r="P51" s="13">
        <v>2</v>
      </c>
      <c r="Q51" s="13">
        <v>5</v>
      </c>
      <c r="R51" s="12"/>
      <c r="S51" s="35"/>
      <c r="T51" s="36"/>
      <c r="U51" s="12"/>
      <c r="V51" s="31"/>
      <c r="W51" s="31"/>
      <c r="X51" s="14"/>
      <c r="Y51" s="31"/>
      <c r="Z51" s="14">
        <f t="shared" si="2"/>
        <v>10</v>
      </c>
      <c r="AA51" s="14">
        <f t="shared" si="3"/>
        <v>71.428571428571431</v>
      </c>
      <c r="AB51" s="12">
        <v>1</v>
      </c>
      <c r="AC51" s="12">
        <v>2</v>
      </c>
      <c r="AD51" s="13">
        <v>4</v>
      </c>
      <c r="AE51" s="12"/>
      <c r="AF51" s="13"/>
      <c r="AG51" s="12"/>
      <c r="AH51" s="12"/>
      <c r="AI51" s="12"/>
      <c r="AJ51" s="12"/>
      <c r="AK51" s="12"/>
      <c r="AL51" s="14">
        <f t="shared" si="4"/>
        <v>7</v>
      </c>
      <c r="AM51" s="100">
        <f t="shared" si="5"/>
        <v>77.777777777777786</v>
      </c>
      <c r="AN51" s="101">
        <v>1</v>
      </c>
      <c r="AO51" s="13">
        <v>2</v>
      </c>
      <c r="AP51" s="14">
        <v>5</v>
      </c>
      <c r="AQ51" s="12"/>
      <c r="AR51" s="14"/>
      <c r="AS51" s="13"/>
      <c r="AT51" s="31"/>
      <c r="AU51" s="14">
        <f t="shared" si="6"/>
        <v>8</v>
      </c>
      <c r="AV51" s="102">
        <f t="shared" si="7"/>
        <v>88.888888888888886</v>
      </c>
      <c r="AW51" s="103">
        <v>1</v>
      </c>
      <c r="AX51" s="31">
        <v>7</v>
      </c>
      <c r="AY51" s="14">
        <v>5</v>
      </c>
      <c r="AZ51" s="12"/>
      <c r="BA51" s="14"/>
      <c r="BB51" s="14"/>
      <c r="BC51" s="14"/>
      <c r="BD51" s="14">
        <f t="shared" si="8"/>
        <v>13</v>
      </c>
      <c r="BE51" s="104">
        <f t="shared" si="9"/>
        <v>76.470588235294116</v>
      </c>
      <c r="BF51" s="12">
        <v>0</v>
      </c>
      <c r="BG51" s="14">
        <v>4</v>
      </c>
      <c r="BH51" s="12">
        <v>4</v>
      </c>
      <c r="BJ51" s="12"/>
      <c r="BK51" s="12">
        <f t="shared" si="10"/>
        <v>8</v>
      </c>
      <c r="BL51" s="37">
        <f t="shared" si="11"/>
        <v>88.888888888888886</v>
      </c>
      <c r="BM51" s="103">
        <v>3</v>
      </c>
      <c r="BN51" s="12">
        <v>7</v>
      </c>
      <c r="BO51" s="12">
        <v>7</v>
      </c>
      <c r="BP51" s="12"/>
      <c r="BQ51" s="12"/>
      <c r="BR51" s="12"/>
      <c r="BS51" s="12"/>
      <c r="BT51" s="12">
        <f t="shared" si="12"/>
        <v>17</v>
      </c>
      <c r="BU51" s="105">
        <f t="shared" si="13"/>
        <v>100</v>
      </c>
      <c r="BV51" s="97"/>
      <c r="BW51" s="98"/>
      <c r="BX51" s="98"/>
      <c r="BY51" s="98"/>
      <c r="BZ51" s="98"/>
      <c r="CA51" s="98"/>
      <c r="CB51" s="98"/>
      <c r="CC51" s="98"/>
      <c r="CD51" s="98"/>
      <c r="CE51" s="99"/>
    </row>
    <row r="52" spans="1:83" ht="18">
      <c r="A52" s="33">
        <v>48</v>
      </c>
      <c r="B52" s="39" t="s">
        <v>67</v>
      </c>
      <c r="C52" s="12">
        <v>2</v>
      </c>
      <c r="D52" s="13">
        <v>2</v>
      </c>
      <c r="E52" s="13">
        <v>4</v>
      </c>
      <c r="F52" s="12"/>
      <c r="G52" s="13"/>
      <c r="H52" s="13"/>
      <c r="I52" s="13"/>
      <c r="J52" s="13"/>
      <c r="K52" s="13"/>
      <c r="L52" s="31"/>
      <c r="M52" s="14">
        <f t="shared" si="0"/>
        <v>8</v>
      </c>
      <c r="N52" s="14">
        <f t="shared" si="1"/>
        <v>100</v>
      </c>
      <c r="O52" s="13">
        <v>3</v>
      </c>
      <c r="P52" s="13">
        <v>1</v>
      </c>
      <c r="Q52" s="13">
        <v>7</v>
      </c>
      <c r="R52" s="12"/>
      <c r="S52" s="35"/>
      <c r="T52" s="36"/>
      <c r="U52" s="12"/>
      <c r="V52" s="31"/>
      <c r="W52" s="31"/>
      <c r="X52" s="14"/>
      <c r="Y52" s="31"/>
      <c r="Z52" s="14">
        <f t="shared" si="2"/>
        <v>11</v>
      </c>
      <c r="AA52" s="14">
        <f t="shared" si="3"/>
        <v>78.571428571428569</v>
      </c>
      <c r="AB52" s="12">
        <v>3</v>
      </c>
      <c r="AC52" s="12">
        <v>2</v>
      </c>
      <c r="AD52" s="13">
        <v>3</v>
      </c>
      <c r="AE52" s="12"/>
      <c r="AF52" s="13"/>
      <c r="AG52" s="12"/>
      <c r="AH52" s="12"/>
      <c r="AI52" s="12"/>
      <c r="AJ52" s="12"/>
      <c r="AK52" s="12"/>
      <c r="AL52" s="14">
        <f t="shared" si="4"/>
        <v>8</v>
      </c>
      <c r="AM52" s="100">
        <f t="shared" si="5"/>
        <v>88.888888888888886</v>
      </c>
      <c r="AN52" s="101">
        <v>2</v>
      </c>
      <c r="AO52" s="13">
        <v>1</v>
      </c>
      <c r="AP52" s="14">
        <v>4</v>
      </c>
      <c r="AQ52" s="12"/>
      <c r="AR52" s="14"/>
      <c r="AS52" s="13"/>
      <c r="AT52" s="31"/>
      <c r="AU52" s="14">
        <f t="shared" si="6"/>
        <v>7</v>
      </c>
      <c r="AV52" s="102">
        <f t="shared" si="7"/>
        <v>77.777777777777786</v>
      </c>
      <c r="AW52" s="103">
        <v>3</v>
      </c>
      <c r="AX52" s="31">
        <v>7</v>
      </c>
      <c r="AY52" s="14">
        <v>5</v>
      </c>
      <c r="AZ52" s="12"/>
      <c r="BA52" s="14"/>
      <c r="BB52" s="14"/>
      <c r="BC52" s="14"/>
      <c r="BD52" s="14">
        <f t="shared" si="8"/>
        <v>15</v>
      </c>
      <c r="BE52" s="104">
        <f t="shared" si="9"/>
        <v>88.235294117647058</v>
      </c>
      <c r="BF52" s="12">
        <v>0</v>
      </c>
      <c r="BG52" s="14">
        <v>4</v>
      </c>
      <c r="BH52" s="12">
        <v>5</v>
      </c>
      <c r="BJ52" s="12"/>
      <c r="BK52" s="12">
        <f t="shared" si="10"/>
        <v>9</v>
      </c>
      <c r="BL52" s="37">
        <f t="shared" si="11"/>
        <v>100</v>
      </c>
      <c r="BM52" s="103">
        <v>0</v>
      </c>
      <c r="BN52" s="12">
        <v>7</v>
      </c>
      <c r="BO52" s="12">
        <v>7</v>
      </c>
      <c r="BP52" s="12"/>
      <c r="BQ52" s="12"/>
      <c r="BR52" s="12"/>
      <c r="BS52" s="12"/>
      <c r="BT52" s="12">
        <f t="shared" si="12"/>
        <v>14</v>
      </c>
      <c r="BU52" s="105">
        <f t="shared" si="13"/>
        <v>82.35294117647058</v>
      </c>
      <c r="BV52" s="97"/>
      <c r="BW52" s="98"/>
      <c r="BX52" s="98"/>
      <c r="BY52" s="98"/>
      <c r="BZ52" s="98"/>
      <c r="CA52" s="98"/>
      <c r="CB52" s="98"/>
      <c r="CC52" s="98"/>
      <c r="CD52" s="98"/>
      <c r="CE52" s="99"/>
    </row>
    <row r="53" spans="1:83" ht="18">
      <c r="A53" s="25">
        <v>49</v>
      </c>
      <c r="B53" s="39" t="s">
        <v>68</v>
      </c>
      <c r="C53" s="12">
        <v>1</v>
      </c>
      <c r="D53" s="13">
        <v>2</v>
      </c>
      <c r="E53" s="13">
        <v>4</v>
      </c>
      <c r="F53" s="12"/>
      <c r="G53" s="13"/>
      <c r="H53" s="13"/>
      <c r="I53" s="13"/>
      <c r="J53" s="13"/>
      <c r="K53" s="13"/>
      <c r="L53" s="31"/>
      <c r="M53" s="14">
        <f t="shared" si="0"/>
        <v>7</v>
      </c>
      <c r="N53" s="14">
        <f t="shared" si="1"/>
        <v>87.5</v>
      </c>
      <c r="O53" s="13">
        <v>3</v>
      </c>
      <c r="P53" s="13">
        <v>2</v>
      </c>
      <c r="Q53" s="13">
        <v>6</v>
      </c>
      <c r="R53" s="12"/>
      <c r="S53" s="35"/>
      <c r="T53" s="36"/>
      <c r="U53" s="12"/>
      <c r="V53" s="31"/>
      <c r="W53" s="31"/>
      <c r="X53" s="14"/>
      <c r="Y53" s="31"/>
      <c r="Z53" s="14">
        <f t="shared" si="2"/>
        <v>11</v>
      </c>
      <c r="AA53" s="14">
        <f t="shared" si="3"/>
        <v>78.571428571428569</v>
      </c>
      <c r="AB53" s="12">
        <v>2</v>
      </c>
      <c r="AC53" s="12">
        <v>2</v>
      </c>
      <c r="AD53" s="13">
        <v>4</v>
      </c>
      <c r="AE53" s="12"/>
      <c r="AF53" s="13"/>
      <c r="AG53" s="12"/>
      <c r="AH53" s="12"/>
      <c r="AI53" s="12"/>
      <c r="AJ53" s="12"/>
      <c r="AK53" s="12"/>
      <c r="AL53" s="14">
        <f t="shared" si="4"/>
        <v>8</v>
      </c>
      <c r="AM53" s="100">
        <f t="shared" si="5"/>
        <v>88.888888888888886</v>
      </c>
      <c r="AN53" s="101">
        <v>1</v>
      </c>
      <c r="AO53" s="13">
        <v>1</v>
      </c>
      <c r="AP53" s="14">
        <v>5</v>
      </c>
      <c r="AQ53" s="12"/>
      <c r="AR53" s="14"/>
      <c r="AS53" s="13"/>
      <c r="AT53" s="31"/>
      <c r="AU53" s="14">
        <f t="shared" si="6"/>
        <v>7</v>
      </c>
      <c r="AV53" s="102">
        <f t="shared" si="7"/>
        <v>77.777777777777786</v>
      </c>
      <c r="AW53" s="103">
        <v>3</v>
      </c>
      <c r="AX53" s="31">
        <v>7</v>
      </c>
      <c r="AY53" s="14">
        <v>5</v>
      </c>
      <c r="AZ53" s="12"/>
      <c r="BA53" s="14"/>
      <c r="BB53" s="14"/>
      <c r="BC53" s="14"/>
      <c r="BD53" s="14">
        <f t="shared" si="8"/>
        <v>15</v>
      </c>
      <c r="BE53" s="104">
        <f t="shared" si="9"/>
        <v>88.235294117647058</v>
      </c>
      <c r="BF53" s="12">
        <v>0</v>
      </c>
      <c r="BG53" s="14">
        <v>2</v>
      </c>
      <c r="BH53" s="12">
        <v>4</v>
      </c>
      <c r="BJ53" s="12"/>
      <c r="BK53" s="12">
        <f t="shared" si="10"/>
        <v>6</v>
      </c>
      <c r="BL53" s="37">
        <f t="shared" si="11"/>
        <v>66.666666666666657</v>
      </c>
      <c r="BM53" s="103">
        <v>0</v>
      </c>
      <c r="BN53" s="12">
        <v>7</v>
      </c>
      <c r="BO53" s="12">
        <v>7</v>
      </c>
      <c r="BP53" s="12"/>
      <c r="BQ53" s="12"/>
      <c r="BR53" s="12"/>
      <c r="BS53" s="12"/>
      <c r="BT53" s="12">
        <f t="shared" si="12"/>
        <v>14</v>
      </c>
      <c r="BU53" s="105">
        <f t="shared" si="13"/>
        <v>82.35294117647058</v>
      </c>
      <c r="BV53" s="97"/>
      <c r="BW53" s="98"/>
      <c r="BX53" s="98"/>
      <c r="BY53" s="98"/>
      <c r="BZ53" s="98"/>
      <c r="CA53" s="98"/>
      <c r="CB53" s="98"/>
      <c r="CC53" s="98"/>
      <c r="CD53" s="98"/>
      <c r="CE53" s="99"/>
    </row>
    <row r="54" spans="1:83" ht="18">
      <c r="A54" s="33">
        <v>50</v>
      </c>
      <c r="B54" s="39" t="s">
        <v>69</v>
      </c>
      <c r="C54" s="12">
        <v>1</v>
      </c>
      <c r="D54" s="13">
        <v>2</v>
      </c>
      <c r="E54" s="13">
        <v>4</v>
      </c>
      <c r="F54" s="12"/>
      <c r="G54" s="13"/>
      <c r="H54" s="13"/>
      <c r="I54" s="13"/>
      <c r="J54" s="13"/>
      <c r="K54" s="13"/>
      <c r="L54" s="31"/>
      <c r="M54" s="14">
        <f t="shared" si="0"/>
        <v>7</v>
      </c>
      <c r="N54" s="14">
        <f t="shared" si="1"/>
        <v>87.5</v>
      </c>
      <c r="O54" s="13">
        <v>2</v>
      </c>
      <c r="P54" s="13">
        <v>3</v>
      </c>
      <c r="Q54" s="13">
        <v>7</v>
      </c>
      <c r="R54" s="12"/>
      <c r="S54" s="35"/>
      <c r="T54" s="36"/>
      <c r="U54" s="12"/>
      <c r="V54" s="31"/>
      <c r="W54" s="31"/>
      <c r="X54" s="14"/>
      <c r="Y54" s="31"/>
      <c r="Z54" s="14">
        <f t="shared" si="2"/>
        <v>12</v>
      </c>
      <c r="AA54" s="14">
        <f t="shared" si="3"/>
        <v>85.714285714285708</v>
      </c>
      <c r="AB54" s="12">
        <v>2</v>
      </c>
      <c r="AC54" s="12">
        <v>2</v>
      </c>
      <c r="AD54" s="13">
        <v>4</v>
      </c>
      <c r="AE54" s="12"/>
      <c r="AF54" s="13"/>
      <c r="AG54" s="12"/>
      <c r="AH54" s="12"/>
      <c r="AI54" s="12"/>
      <c r="AJ54" s="12"/>
      <c r="AK54" s="12"/>
      <c r="AL54" s="14">
        <f t="shared" si="4"/>
        <v>8</v>
      </c>
      <c r="AM54" s="100">
        <f t="shared" si="5"/>
        <v>88.888888888888886</v>
      </c>
      <c r="AN54" s="101">
        <v>1</v>
      </c>
      <c r="AO54" s="13">
        <v>2</v>
      </c>
      <c r="AP54" s="14">
        <v>4</v>
      </c>
      <c r="AQ54" s="12"/>
      <c r="AR54" s="14"/>
      <c r="AS54" s="13"/>
      <c r="AT54" s="31"/>
      <c r="AU54" s="14">
        <f t="shared" si="6"/>
        <v>7</v>
      </c>
      <c r="AV54" s="102">
        <f t="shared" si="7"/>
        <v>77.777777777777786</v>
      </c>
      <c r="AW54" s="103">
        <v>2</v>
      </c>
      <c r="AX54" s="31">
        <v>7</v>
      </c>
      <c r="AY54" s="14">
        <v>5</v>
      </c>
      <c r="AZ54" s="12"/>
      <c r="BA54" s="14"/>
      <c r="BB54" s="14"/>
      <c r="BC54" s="14"/>
      <c r="BD54" s="14">
        <f t="shared" si="8"/>
        <v>14</v>
      </c>
      <c r="BE54" s="104">
        <f t="shared" si="9"/>
        <v>82.35294117647058</v>
      </c>
      <c r="BF54" s="12">
        <v>0</v>
      </c>
      <c r="BG54" s="14">
        <v>2</v>
      </c>
      <c r="BH54" s="12">
        <v>4</v>
      </c>
      <c r="BJ54" s="12"/>
      <c r="BK54" s="12">
        <f t="shared" si="10"/>
        <v>6</v>
      </c>
      <c r="BL54" s="37">
        <f t="shared" si="11"/>
        <v>66.666666666666657</v>
      </c>
      <c r="BM54" s="103">
        <v>3</v>
      </c>
      <c r="BN54" s="12">
        <v>7</v>
      </c>
      <c r="BO54" s="12">
        <v>5</v>
      </c>
      <c r="BP54" s="12"/>
      <c r="BQ54" s="12"/>
      <c r="BR54" s="12"/>
      <c r="BS54" s="12"/>
      <c r="BT54" s="12">
        <f t="shared" si="12"/>
        <v>15</v>
      </c>
      <c r="BU54" s="105">
        <f t="shared" si="13"/>
        <v>88.235294117647058</v>
      </c>
      <c r="BV54" s="97"/>
      <c r="BW54" s="98"/>
      <c r="BX54" s="98"/>
      <c r="BY54" s="98"/>
      <c r="BZ54" s="98"/>
      <c r="CA54" s="98"/>
      <c r="CB54" s="98"/>
      <c r="CC54" s="98"/>
      <c r="CD54" s="98"/>
      <c r="CE54" s="99"/>
    </row>
    <row r="55" spans="1:83" ht="18">
      <c r="A55" s="25">
        <v>51</v>
      </c>
      <c r="B55" s="39" t="s">
        <v>70</v>
      </c>
      <c r="C55" s="12">
        <v>1</v>
      </c>
      <c r="D55" s="13">
        <v>2</v>
      </c>
      <c r="E55" s="13">
        <v>3</v>
      </c>
      <c r="F55" s="12"/>
      <c r="G55" s="13"/>
      <c r="H55" s="13"/>
      <c r="I55" s="13"/>
      <c r="J55" s="13"/>
      <c r="K55" s="13"/>
      <c r="L55" s="31"/>
      <c r="M55" s="14">
        <f t="shared" si="0"/>
        <v>6</v>
      </c>
      <c r="N55" s="14">
        <f t="shared" si="1"/>
        <v>75</v>
      </c>
      <c r="O55" s="13">
        <v>2</v>
      </c>
      <c r="P55" s="13">
        <v>2</v>
      </c>
      <c r="Q55" s="13">
        <v>7</v>
      </c>
      <c r="R55" s="12"/>
      <c r="S55" s="35"/>
      <c r="T55" s="36"/>
      <c r="U55" s="12"/>
      <c r="V55" s="31"/>
      <c r="W55" s="31"/>
      <c r="X55" s="14"/>
      <c r="Y55" s="31"/>
      <c r="Z55" s="14">
        <f t="shared" si="2"/>
        <v>11</v>
      </c>
      <c r="AA55" s="14">
        <f t="shared" si="3"/>
        <v>78.571428571428569</v>
      </c>
      <c r="AB55" s="12">
        <v>2</v>
      </c>
      <c r="AC55" s="12">
        <v>2</v>
      </c>
      <c r="AD55" s="13">
        <v>4</v>
      </c>
      <c r="AE55" s="12"/>
      <c r="AF55" s="13"/>
      <c r="AG55" s="12"/>
      <c r="AH55" s="12"/>
      <c r="AI55" s="12"/>
      <c r="AJ55" s="12"/>
      <c r="AK55" s="12"/>
      <c r="AL55" s="14">
        <f t="shared" si="4"/>
        <v>8</v>
      </c>
      <c r="AM55" s="100">
        <f t="shared" si="5"/>
        <v>88.888888888888886</v>
      </c>
      <c r="AN55" s="101">
        <v>1</v>
      </c>
      <c r="AO55" s="13">
        <v>2</v>
      </c>
      <c r="AP55" s="14">
        <v>5</v>
      </c>
      <c r="AQ55" s="12"/>
      <c r="AR55" s="14"/>
      <c r="AS55" s="13"/>
      <c r="AT55" s="31"/>
      <c r="AU55" s="14">
        <f t="shared" si="6"/>
        <v>8</v>
      </c>
      <c r="AV55" s="102">
        <f t="shared" si="7"/>
        <v>88.888888888888886</v>
      </c>
      <c r="AW55" s="103">
        <v>2</v>
      </c>
      <c r="AX55" s="31">
        <v>7</v>
      </c>
      <c r="AY55" s="14">
        <v>5</v>
      </c>
      <c r="AZ55" s="12"/>
      <c r="BA55" s="14"/>
      <c r="BB55" s="14"/>
      <c r="BC55" s="14"/>
      <c r="BD55" s="14">
        <f t="shared" si="8"/>
        <v>14</v>
      </c>
      <c r="BE55" s="104">
        <f t="shared" si="9"/>
        <v>82.35294117647058</v>
      </c>
      <c r="BF55" s="12">
        <v>0</v>
      </c>
      <c r="BG55" s="14">
        <v>4</v>
      </c>
      <c r="BH55" s="12">
        <v>5</v>
      </c>
      <c r="BJ55" s="12"/>
      <c r="BK55" s="12">
        <f t="shared" si="10"/>
        <v>9</v>
      </c>
      <c r="BL55" s="37">
        <f t="shared" si="11"/>
        <v>100</v>
      </c>
      <c r="BM55" s="103">
        <v>3</v>
      </c>
      <c r="BN55" s="12">
        <v>5</v>
      </c>
      <c r="BO55" s="12">
        <v>7</v>
      </c>
      <c r="BP55" s="12"/>
      <c r="BQ55" s="12"/>
      <c r="BR55" s="12"/>
      <c r="BS55" s="12"/>
      <c r="BT55" s="12">
        <f t="shared" si="12"/>
        <v>15</v>
      </c>
      <c r="BU55" s="105">
        <f t="shared" si="13"/>
        <v>88.235294117647058</v>
      </c>
      <c r="BV55" s="97"/>
      <c r="BW55" s="98"/>
      <c r="BX55" s="98"/>
      <c r="BY55" s="98"/>
      <c r="BZ55" s="98"/>
      <c r="CA55" s="98"/>
      <c r="CB55" s="98"/>
      <c r="CC55" s="98"/>
      <c r="CD55" s="98"/>
      <c r="CE55" s="99"/>
    </row>
    <row r="56" spans="1:83" ht="18">
      <c r="A56" s="33">
        <v>52</v>
      </c>
      <c r="B56" s="39" t="s">
        <v>71</v>
      </c>
      <c r="C56" s="12">
        <v>2</v>
      </c>
      <c r="D56" s="13">
        <v>2</v>
      </c>
      <c r="E56" s="13">
        <v>3</v>
      </c>
      <c r="F56" s="12"/>
      <c r="G56" s="13"/>
      <c r="H56" s="13"/>
      <c r="I56" s="13"/>
      <c r="J56" s="13"/>
      <c r="K56" s="13"/>
      <c r="L56" s="31"/>
      <c r="M56" s="14">
        <f t="shared" si="0"/>
        <v>7</v>
      </c>
      <c r="N56" s="14">
        <f t="shared" si="1"/>
        <v>87.5</v>
      </c>
      <c r="O56" s="13">
        <v>3</v>
      </c>
      <c r="P56" s="13">
        <v>3</v>
      </c>
      <c r="Q56" s="13">
        <v>5</v>
      </c>
      <c r="R56" s="12"/>
      <c r="S56" s="35"/>
      <c r="T56" s="36"/>
      <c r="U56" s="12"/>
      <c r="V56" s="31"/>
      <c r="W56" s="31"/>
      <c r="X56" s="14"/>
      <c r="Y56" s="31"/>
      <c r="Z56" s="14">
        <f t="shared" si="2"/>
        <v>11</v>
      </c>
      <c r="AA56" s="14">
        <f t="shared" si="3"/>
        <v>78.571428571428569</v>
      </c>
      <c r="AB56" s="12">
        <v>3</v>
      </c>
      <c r="AC56" s="12">
        <v>2</v>
      </c>
      <c r="AD56" s="13">
        <v>2</v>
      </c>
      <c r="AE56" s="12"/>
      <c r="AF56" s="13"/>
      <c r="AG56" s="12"/>
      <c r="AH56" s="12"/>
      <c r="AI56" s="12"/>
      <c r="AJ56" s="12"/>
      <c r="AK56" s="12"/>
      <c r="AL56" s="14">
        <f t="shared" si="4"/>
        <v>7</v>
      </c>
      <c r="AM56" s="100">
        <f t="shared" si="5"/>
        <v>77.777777777777786</v>
      </c>
      <c r="AN56" s="101">
        <v>2</v>
      </c>
      <c r="AO56" s="13">
        <v>2</v>
      </c>
      <c r="AP56" s="14">
        <v>5</v>
      </c>
      <c r="AQ56" s="12"/>
      <c r="AR56" s="14"/>
      <c r="AS56" s="13"/>
      <c r="AT56" s="31"/>
      <c r="AU56" s="14">
        <f t="shared" si="6"/>
        <v>9</v>
      </c>
      <c r="AV56" s="102">
        <f t="shared" si="7"/>
        <v>100</v>
      </c>
      <c r="AW56" s="103">
        <v>3</v>
      </c>
      <c r="AX56" s="31">
        <v>7</v>
      </c>
      <c r="AY56" s="14">
        <v>3</v>
      </c>
      <c r="AZ56" s="12"/>
      <c r="BA56" s="14"/>
      <c r="BB56" s="14"/>
      <c r="BC56" s="14"/>
      <c r="BD56" s="14">
        <f t="shared" si="8"/>
        <v>13</v>
      </c>
      <c r="BE56" s="104">
        <f t="shared" si="9"/>
        <v>76.470588235294116</v>
      </c>
      <c r="BF56" s="12">
        <v>0</v>
      </c>
      <c r="BG56" s="14">
        <v>4</v>
      </c>
      <c r="BH56" s="12">
        <v>5</v>
      </c>
      <c r="BJ56" s="12"/>
      <c r="BK56" s="12">
        <f t="shared" si="10"/>
        <v>9</v>
      </c>
      <c r="BL56" s="37">
        <f t="shared" si="11"/>
        <v>100</v>
      </c>
      <c r="BM56" s="103">
        <v>3</v>
      </c>
      <c r="BN56" s="12">
        <v>7</v>
      </c>
      <c r="BO56" s="12">
        <v>5</v>
      </c>
      <c r="BP56" s="12"/>
      <c r="BQ56" s="12"/>
      <c r="BR56" s="12"/>
      <c r="BS56" s="12"/>
      <c r="BT56" s="12">
        <f t="shared" si="12"/>
        <v>15</v>
      </c>
      <c r="BU56" s="105">
        <f t="shared" si="13"/>
        <v>88.235294117647058</v>
      </c>
      <c r="BV56" s="97"/>
      <c r="BW56" s="98"/>
      <c r="BX56" s="98"/>
      <c r="BY56" s="98"/>
      <c r="BZ56" s="98"/>
      <c r="CA56" s="98"/>
      <c r="CB56" s="98"/>
      <c r="CC56" s="98"/>
      <c r="CD56" s="98"/>
      <c r="CE56" s="99"/>
    </row>
    <row r="57" spans="1:83" ht="18">
      <c r="A57" s="25">
        <v>53</v>
      </c>
      <c r="B57" s="39" t="s">
        <v>72</v>
      </c>
      <c r="C57" s="12">
        <v>2</v>
      </c>
      <c r="D57" s="13">
        <v>2</v>
      </c>
      <c r="E57" s="13">
        <v>4</v>
      </c>
      <c r="F57" s="12"/>
      <c r="G57" s="13"/>
      <c r="H57" s="13"/>
      <c r="I57" s="13"/>
      <c r="J57" s="13"/>
      <c r="K57" s="13"/>
      <c r="L57" s="31"/>
      <c r="M57" s="14">
        <f t="shared" si="0"/>
        <v>8</v>
      </c>
      <c r="N57" s="14">
        <f t="shared" si="1"/>
        <v>100</v>
      </c>
      <c r="O57" s="13">
        <v>3</v>
      </c>
      <c r="P57" s="13">
        <v>3</v>
      </c>
      <c r="Q57" s="13">
        <v>7</v>
      </c>
      <c r="R57" s="12"/>
      <c r="S57" s="35"/>
      <c r="T57" s="36"/>
      <c r="U57" s="12"/>
      <c r="V57" s="31"/>
      <c r="W57" s="31"/>
      <c r="X57" s="14"/>
      <c r="Y57" s="31"/>
      <c r="Z57" s="14">
        <f t="shared" si="2"/>
        <v>13</v>
      </c>
      <c r="AA57" s="14">
        <f t="shared" si="3"/>
        <v>92.857142857142861</v>
      </c>
      <c r="AB57" s="12">
        <v>3</v>
      </c>
      <c r="AC57" s="12">
        <v>2</v>
      </c>
      <c r="AD57" s="13">
        <v>4</v>
      </c>
      <c r="AE57" s="12"/>
      <c r="AF57" s="13"/>
      <c r="AG57" s="12"/>
      <c r="AH57" s="12"/>
      <c r="AI57" s="12"/>
      <c r="AJ57" s="12"/>
      <c r="AK57" s="12"/>
      <c r="AL57" s="14">
        <f t="shared" si="4"/>
        <v>9</v>
      </c>
      <c r="AM57" s="100">
        <f t="shared" si="5"/>
        <v>100</v>
      </c>
      <c r="AN57" s="101">
        <v>2</v>
      </c>
      <c r="AO57" s="13">
        <v>2</v>
      </c>
      <c r="AP57" s="14">
        <v>3</v>
      </c>
      <c r="AQ57" s="12"/>
      <c r="AR57" s="14"/>
      <c r="AS57" s="13"/>
      <c r="AT57" s="31"/>
      <c r="AU57" s="14">
        <f t="shared" si="6"/>
        <v>7</v>
      </c>
      <c r="AV57" s="102">
        <f t="shared" si="7"/>
        <v>77.777777777777786</v>
      </c>
      <c r="AW57" s="103">
        <v>3</v>
      </c>
      <c r="AX57" s="31">
        <v>7</v>
      </c>
      <c r="AY57" s="14">
        <v>5</v>
      </c>
      <c r="AZ57" s="12"/>
      <c r="BA57" s="14"/>
      <c r="BB57" s="14"/>
      <c r="BC57" s="14"/>
      <c r="BD57" s="14">
        <f t="shared" si="8"/>
        <v>15</v>
      </c>
      <c r="BE57" s="104">
        <f t="shared" si="9"/>
        <v>88.235294117647058</v>
      </c>
      <c r="BF57" s="12">
        <v>0</v>
      </c>
      <c r="BG57" s="14">
        <v>3</v>
      </c>
      <c r="BH57" s="12">
        <v>3</v>
      </c>
      <c r="BJ57" s="12"/>
      <c r="BK57" s="12">
        <f t="shared" si="10"/>
        <v>6</v>
      </c>
      <c r="BL57" s="37">
        <f t="shared" si="11"/>
        <v>66.666666666666657</v>
      </c>
      <c r="BM57" s="103">
        <v>3</v>
      </c>
      <c r="BN57" s="12">
        <v>7</v>
      </c>
      <c r="BO57" s="12">
        <v>6</v>
      </c>
      <c r="BP57" s="12"/>
      <c r="BQ57" s="12"/>
      <c r="BR57" s="12"/>
      <c r="BS57" s="12"/>
      <c r="BT57" s="12">
        <f t="shared" si="12"/>
        <v>16</v>
      </c>
      <c r="BU57" s="105">
        <f t="shared" si="13"/>
        <v>94.117647058823522</v>
      </c>
      <c r="BV57" s="97"/>
      <c r="BW57" s="98"/>
      <c r="BX57" s="98"/>
      <c r="BY57" s="98"/>
      <c r="BZ57" s="98"/>
      <c r="CA57" s="98"/>
      <c r="CB57" s="98"/>
      <c r="CC57" s="98"/>
      <c r="CD57" s="98"/>
      <c r="CE57" s="99"/>
    </row>
    <row r="58" spans="1:83" ht="18">
      <c r="A58" s="33">
        <v>54</v>
      </c>
      <c r="B58" s="39" t="s">
        <v>73</v>
      </c>
      <c r="C58" s="12">
        <v>0</v>
      </c>
      <c r="D58" s="13">
        <v>2</v>
      </c>
      <c r="E58" s="13">
        <v>4</v>
      </c>
      <c r="F58" s="12"/>
      <c r="G58" s="13"/>
      <c r="H58" s="13"/>
      <c r="I58" s="13"/>
      <c r="J58" s="13"/>
      <c r="K58" s="13"/>
      <c r="L58" s="31"/>
      <c r="M58" s="14">
        <f t="shared" si="0"/>
        <v>6</v>
      </c>
      <c r="N58" s="14">
        <f t="shared" si="1"/>
        <v>75</v>
      </c>
      <c r="O58" s="13">
        <v>1</v>
      </c>
      <c r="P58" s="13">
        <v>3</v>
      </c>
      <c r="Q58" s="13">
        <v>8</v>
      </c>
      <c r="R58" s="12"/>
      <c r="S58" s="35"/>
      <c r="T58" s="36"/>
      <c r="U58" s="12"/>
      <c r="V58" s="31"/>
      <c r="W58" s="31"/>
      <c r="X58" s="14"/>
      <c r="Y58" s="31"/>
      <c r="Z58" s="14">
        <f t="shared" si="2"/>
        <v>12</v>
      </c>
      <c r="AA58" s="14">
        <f t="shared" si="3"/>
        <v>85.714285714285708</v>
      </c>
      <c r="AB58" s="12">
        <v>2</v>
      </c>
      <c r="AC58" s="12">
        <v>2</v>
      </c>
      <c r="AD58" s="13">
        <v>4</v>
      </c>
      <c r="AE58" s="12"/>
      <c r="AF58" s="13"/>
      <c r="AG58" s="12"/>
      <c r="AH58" s="12"/>
      <c r="AI58" s="12"/>
      <c r="AJ58" s="12"/>
      <c r="AK58" s="12"/>
      <c r="AL58" s="14">
        <f t="shared" si="4"/>
        <v>8</v>
      </c>
      <c r="AM58" s="100">
        <f t="shared" si="5"/>
        <v>88.888888888888886</v>
      </c>
      <c r="AN58" s="101">
        <v>0</v>
      </c>
      <c r="AO58" s="13">
        <v>2</v>
      </c>
      <c r="AP58" s="14">
        <v>5</v>
      </c>
      <c r="AQ58" s="12"/>
      <c r="AR58" s="14"/>
      <c r="AS58" s="13"/>
      <c r="AT58" s="31"/>
      <c r="AU58" s="14">
        <f t="shared" si="6"/>
        <v>7</v>
      </c>
      <c r="AV58" s="102">
        <f t="shared" si="7"/>
        <v>77.777777777777786</v>
      </c>
      <c r="AW58" s="103">
        <v>0</v>
      </c>
      <c r="AX58" s="31">
        <v>7</v>
      </c>
      <c r="AY58" s="14">
        <v>5</v>
      </c>
      <c r="AZ58" s="12"/>
      <c r="BA58" s="14"/>
      <c r="BB58" s="14"/>
      <c r="BC58" s="14"/>
      <c r="BD58" s="14">
        <f t="shared" si="8"/>
        <v>12</v>
      </c>
      <c r="BE58" s="104">
        <f t="shared" si="9"/>
        <v>70.588235294117652</v>
      </c>
      <c r="BF58" s="12">
        <v>0</v>
      </c>
      <c r="BG58" s="14">
        <v>4</v>
      </c>
      <c r="BH58" s="12">
        <v>4</v>
      </c>
      <c r="BJ58" s="12"/>
      <c r="BK58" s="12">
        <f t="shared" si="10"/>
        <v>8</v>
      </c>
      <c r="BL58" s="37">
        <f t="shared" si="11"/>
        <v>88.888888888888886</v>
      </c>
      <c r="BM58" s="103">
        <v>1</v>
      </c>
      <c r="BN58" s="12">
        <v>7</v>
      </c>
      <c r="BO58" s="12">
        <v>6</v>
      </c>
      <c r="BP58" s="12"/>
      <c r="BQ58" s="12"/>
      <c r="BR58" s="12"/>
      <c r="BS58" s="12"/>
      <c r="BT58" s="12">
        <f t="shared" si="12"/>
        <v>14</v>
      </c>
      <c r="BU58" s="105">
        <f t="shared" si="13"/>
        <v>82.35294117647058</v>
      </c>
      <c r="BV58" s="97"/>
      <c r="BW58" s="98"/>
      <c r="BX58" s="98"/>
      <c r="BY58" s="98"/>
      <c r="BZ58" s="98"/>
      <c r="CA58" s="98"/>
      <c r="CB58" s="98"/>
      <c r="CC58" s="98"/>
      <c r="CD58" s="98"/>
      <c r="CE58" s="99"/>
    </row>
    <row r="59" spans="1:83" ht="18">
      <c r="A59" s="25">
        <v>55</v>
      </c>
      <c r="B59" s="39" t="s">
        <v>74</v>
      </c>
      <c r="C59" s="12">
        <v>0</v>
      </c>
      <c r="D59" s="13">
        <v>2</v>
      </c>
      <c r="E59" s="13">
        <v>4</v>
      </c>
      <c r="F59" s="12"/>
      <c r="G59" s="13"/>
      <c r="H59" s="13"/>
      <c r="I59" s="13"/>
      <c r="J59" s="13"/>
      <c r="K59" s="13"/>
      <c r="L59" s="31"/>
      <c r="M59" s="14">
        <f t="shared" si="0"/>
        <v>6</v>
      </c>
      <c r="N59" s="14">
        <f t="shared" si="1"/>
        <v>75</v>
      </c>
      <c r="O59" s="13">
        <v>1</v>
      </c>
      <c r="P59" s="13">
        <v>3</v>
      </c>
      <c r="Q59" s="13">
        <v>7</v>
      </c>
      <c r="R59" s="12"/>
      <c r="S59" s="35"/>
      <c r="T59" s="36"/>
      <c r="U59" s="12"/>
      <c r="V59" s="31"/>
      <c r="W59" s="31"/>
      <c r="X59" s="14"/>
      <c r="Y59" s="31"/>
      <c r="Z59" s="14">
        <f t="shared" si="2"/>
        <v>11</v>
      </c>
      <c r="AA59" s="14">
        <f t="shared" si="3"/>
        <v>78.571428571428569</v>
      </c>
      <c r="AB59" s="12">
        <v>2</v>
      </c>
      <c r="AC59" s="12">
        <v>2</v>
      </c>
      <c r="AD59" s="13">
        <v>4</v>
      </c>
      <c r="AE59" s="12"/>
      <c r="AF59" s="13"/>
      <c r="AG59" s="12"/>
      <c r="AH59" s="12"/>
      <c r="AI59" s="12"/>
      <c r="AJ59" s="12"/>
      <c r="AK59" s="12"/>
      <c r="AL59" s="14">
        <f t="shared" si="4"/>
        <v>8</v>
      </c>
      <c r="AM59" s="100">
        <f t="shared" si="5"/>
        <v>88.888888888888886</v>
      </c>
      <c r="AN59" s="101">
        <v>0</v>
      </c>
      <c r="AO59" s="13">
        <v>2</v>
      </c>
      <c r="AP59" s="14">
        <v>5</v>
      </c>
      <c r="AQ59" s="12"/>
      <c r="AR59" s="14"/>
      <c r="AS59" s="13"/>
      <c r="AT59" s="31"/>
      <c r="AU59" s="14">
        <f t="shared" si="6"/>
        <v>7</v>
      </c>
      <c r="AV59" s="102">
        <f t="shared" si="7"/>
        <v>77.777777777777786</v>
      </c>
      <c r="AW59" s="103">
        <v>0</v>
      </c>
      <c r="AX59" s="31">
        <v>6</v>
      </c>
      <c r="AY59" s="14">
        <v>5</v>
      </c>
      <c r="AZ59" s="12"/>
      <c r="BA59" s="14"/>
      <c r="BB59" s="14"/>
      <c r="BC59" s="14"/>
      <c r="BD59" s="14">
        <f t="shared" si="8"/>
        <v>11</v>
      </c>
      <c r="BE59" s="104">
        <f t="shared" si="9"/>
        <v>64.705882352941174</v>
      </c>
      <c r="BF59" s="12">
        <v>0</v>
      </c>
      <c r="BG59" s="14">
        <v>4</v>
      </c>
      <c r="BH59" s="12">
        <v>5</v>
      </c>
      <c r="BJ59" s="12"/>
      <c r="BK59" s="12">
        <f t="shared" si="10"/>
        <v>9</v>
      </c>
      <c r="BL59" s="37">
        <f t="shared" si="11"/>
        <v>100</v>
      </c>
      <c r="BM59" s="103">
        <v>0</v>
      </c>
      <c r="BN59" s="12">
        <v>7</v>
      </c>
      <c r="BO59" s="12">
        <v>6</v>
      </c>
      <c r="BP59" s="12"/>
      <c r="BQ59" s="12"/>
      <c r="BR59" s="12"/>
      <c r="BS59" s="12"/>
      <c r="BT59" s="12">
        <f t="shared" si="12"/>
        <v>13</v>
      </c>
      <c r="BU59" s="105">
        <f t="shared" si="13"/>
        <v>76.470588235294116</v>
      </c>
      <c r="BV59" s="97"/>
      <c r="BW59" s="98"/>
      <c r="BX59" s="98"/>
      <c r="BY59" s="98"/>
      <c r="BZ59" s="98"/>
      <c r="CA59" s="98"/>
      <c r="CB59" s="98"/>
      <c r="CC59" s="98"/>
      <c r="CD59" s="98"/>
      <c r="CE59" s="99"/>
    </row>
    <row r="60" spans="1:83" ht="18.75" thickBot="1">
      <c r="A60" s="33">
        <v>56</v>
      </c>
      <c r="B60" s="39" t="s">
        <v>75</v>
      </c>
      <c r="C60" s="12">
        <v>2</v>
      </c>
      <c r="D60" s="13">
        <v>2</v>
      </c>
      <c r="E60" s="13">
        <v>4</v>
      </c>
      <c r="F60" s="12"/>
      <c r="G60" s="13"/>
      <c r="H60" s="13"/>
      <c r="I60" s="13"/>
      <c r="J60" s="13"/>
      <c r="K60" s="13"/>
      <c r="L60" s="31"/>
      <c r="M60" s="14">
        <f t="shared" si="0"/>
        <v>8</v>
      </c>
      <c r="N60" s="14">
        <f t="shared" si="1"/>
        <v>100</v>
      </c>
      <c r="O60" s="13">
        <v>3</v>
      </c>
      <c r="P60" s="13">
        <v>3</v>
      </c>
      <c r="Q60" s="13">
        <v>8</v>
      </c>
      <c r="R60" s="12"/>
      <c r="S60" s="35"/>
      <c r="T60" s="36"/>
      <c r="U60" s="12"/>
      <c r="V60" s="31"/>
      <c r="W60" s="31"/>
      <c r="X60" s="14"/>
      <c r="Y60" s="31"/>
      <c r="Z60" s="14">
        <f t="shared" si="2"/>
        <v>14</v>
      </c>
      <c r="AA60" s="14">
        <f t="shared" si="3"/>
        <v>100</v>
      </c>
      <c r="AB60" s="12">
        <v>2</v>
      </c>
      <c r="AC60" s="12">
        <v>2</v>
      </c>
      <c r="AD60" s="13">
        <v>4</v>
      </c>
      <c r="AE60" s="12"/>
      <c r="AF60" s="13"/>
      <c r="AG60" s="12"/>
      <c r="AH60" s="12"/>
      <c r="AI60" s="12"/>
      <c r="AJ60" s="12"/>
      <c r="AK60" s="12"/>
      <c r="AL60" s="14">
        <f t="shared" si="4"/>
        <v>8</v>
      </c>
      <c r="AM60" s="100">
        <f t="shared" si="5"/>
        <v>88.888888888888886</v>
      </c>
      <c r="AN60" s="106">
        <v>2</v>
      </c>
      <c r="AO60" s="107">
        <v>2</v>
      </c>
      <c r="AP60" s="108">
        <v>5</v>
      </c>
      <c r="AQ60" s="95"/>
      <c r="AR60" s="108"/>
      <c r="AS60" s="107"/>
      <c r="AT60" s="109"/>
      <c r="AU60" s="14">
        <f t="shared" si="6"/>
        <v>9</v>
      </c>
      <c r="AV60" s="102">
        <f t="shared" si="7"/>
        <v>100</v>
      </c>
      <c r="AW60" s="94">
        <v>3</v>
      </c>
      <c r="AX60" s="109">
        <v>7</v>
      </c>
      <c r="AY60" s="108">
        <v>5</v>
      </c>
      <c r="AZ60" s="95"/>
      <c r="BA60" s="108"/>
      <c r="BB60" s="108"/>
      <c r="BC60" s="108"/>
      <c r="BD60" s="14">
        <f t="shared" si="8"/>
        <v>15</v>
      </c>
      <c r="BE60" s="104">
        <f t="shared" si="9"/>
        <v>88.235294117647058</v>
      </c>
      <c r="BF60" s="12">
        <v>0</v>
      </c>
      <c r="BG60" s="108">
        <v>4</v>
      </c>
      <c r="BH60" s="95">
        <v>5</v>
      </c>
      <c r="BJ60" s="95"/>
      <c r="BK60" s="12">
        <f t="shared" si="10"/>
        <v>9</v>
      </c>
      <c r="BL60" s="37">
        <f t="shared" si="11"/>
        <v>100</v>
      </c>
      <c r="BM60" s="94">
        <v>3</v>
      </c>
      <c r="BN60" s="95">
        <v>7</v>
      </c>
      <c r="BO60" s="95">
        <v>6</v>
      </c>
      <c r="BP60" s="95"/>
      <c r="BQ60" s="95"/>
      <c r="BR60" s="95"/>
      <c r="BS60" s="95"/>
      <c r="BT60" s="95">
        <f t="shared" si="12"/>
        <v>16</v>
      </c>
      <c r="BU60" s="105">
        <f t="shared" si="13"/>
        <v>94.117647058823522</v>
      </c>
      <c r="BV60" s="110"/>
      <c r="BW60" s="111"/>
      <c r="BX60" s="111"/>
      <c r="BY60" s="111"/>
      <c r="BZ60" s="111"/>
      <c r="CA60" s="111"/>
      <c r="CB60" s="111"/>
      <c r="CC60" s="111"/>
      <c r="CD60" s="111"/>
      <c r="CE60" s="112"/>
    </row>
  </sheetData>
  <mergeCells count="11">
    <mergeCell ref="BV2:CE2"/>
    <mergeCell ref="A1:CE1"/>
    <mergeCell ref="A2:A4"/>
    <mergeCell ref="B2:B4"/>
    <mergeCell ref="C2:N2"/>
    <mergeCell ref="O2:AA2"/>
    <mergeCell ref="AB2:AL2"/>
    <mergeCell ref="AN2:AV2"/>
    <mergeCell ref="AW2:BE2"/>
    <mergeCell ref="BF2:BL2"/>
    <mergeCell ref="BM2:B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C66"/>
  <sheetViews>
    <sheetView workbookViewId="0">
      <selection activeCell="A2" sqref="A1:XFD1048576"/>
    </sheetView>
  </sheetViews>
  <sheetFormatPr defaultRowHeight="15"/>
  <cols>
    <col min="1" max="1" width="6.7109375" customWidth="1"/>
    <col min="2" max="2" width="27.140625" customWidth="1"/>
  </cols>
  <sheetData>
    <row r="1" spans="1:81" ht="15.75" thickBot="1">
      <c r="A1" t="s">
        <v>85</v>
      </c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</row>
    <row r="2" spans="1:81" ht="16.5" thickTop="1" thickBot="1">
      <c r="A2" s="43" t="s">
        <v>1</v>
      </c>
      <c r="B2" s="46" t="s">
        <v>2</v>
      </c>
      <c r="C2" s="114" t="s">
        <v>3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115"/>
      <c r="O2" s="116" t="s">
        <v>4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117"/>
      <c r="AB2" s="118" t="s">
        <v>5</v>
      </c>
      <c r="AC2" s="71"/>
      <c r="AD2" s="71"/>
      <c r="AE2" s="71"/>
      <c r="AF2" s="71"/>
      <c r="AG2" s="71"/>
      <c r="AH2" s="71"/>
      <c r="AI2" s="71"/>
      <c r="AJ2" s="71"/>
      <c r="AK2" s="71"/>
      <c r="AL2" s="119"/>
      <c r="AM2" s="120" t="s">
        <v>6</v>
      </c>
      <c r="AN2" s="121"/>
      <c r="AO2" s="121"/>
      <c r="AP2" s="121"/>
      <c r="AQ2" s="121"/>
      <c r="AR2" s="121"/>
      <c r="AS2" s="121"/>
      <c r="AT2" s="121"/>
      <c r="AU2" s="121"/>
      <c r="AV2" s="122"/>
      <c r="AW2" s="123" t="s">
        <v>7</v>
      </c>
      <c r="AX2" s="61"/>
      <c r="AY2" s="61"/>
      <c r="AZ2" s="61"/>
      <c r="BA2" s="61"/>
      <c r="BB2" s="61"/>
      <c r="BC2" s="61"/>
      <c r="BD2" s="61"/>
      <c r="BE2" s="62"/>
      <c r="BF2" s="63" t="s">
        <v>81</v>
      </c>
      <c r="BG2" s="64"/>
      <c r="BH2" s="64"/>
      <c r="BI2" s="64"/>
      <c r="BJ2" s="64"/>
      <c r="BK2" s="64"/>
      <c r="BL2" s="64"/>
      <c r="BM2" s="64"/>
      <c r="BN2" s="64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</row>
    <row r="3" spans="1:81" ht="16.5" thickTop="1" thickBot="1">
      <c r="A3" s="44"/>
      <c r="B3" s="47"/>
      <c r="C3" s="124" t="s">
        <v>11</v>
      </c>
      <c r="D3" s="125" t="s">
        <v>12</v>
      </c>
      <c r="E3" s="125" t="s">
        <v>82</v>
      </c>
      <c r="F3" s="125"/>
      <c r="G3" s="125"/>
      <c r="H3" s="125"/>
      <c r="I3" s="125"/>
      <c r="J3" s="125"/>
      <c r="K3" s="125"/>
      <c r="L3" s="125"/>
      <c r="M3" s="125" t="s">
        <v>19</v>
      </c>
      <c r="N3" s="126" t="s">
        <v>14</v>
      </c>
      <c r="O3" s="127" t="s">
        <v>11</v>
      </c>
      <c r="P3" s="128" t="s">
        <v>83</v>
      </c>
      <c r="Q3" s="128"/>
      <c r="R3" s="128"/>
      <c r="S3" s="128"/>
      <c r="T3" s="128"/>
      <c r="U3" s="128"/>
      <c r="V3" s="128"/>
      <c r="W3" s="128"/>
      <c r="X3" s="128"/>
      <c r="Y3" s="128"/>
      <c r="Z3" s="128" t="s">
        <v>19</v>
      </c>
      <c r="AA3" s="129" t="s">
        <v>14</v>
      </c>
      <c r="AB3" s="130" t="s">
        <v>11</v>
      </c>
      <c r="AC3" s="131" t="s">
        <v>12</v>
      </c>
      <c r="AD3" s="131"/>
      <c r="AE3" s="131"/>
      <c r="AF3" s="131"/>
      <c r="AG3" s="131"/>
      <c r="AH3" s="131"/>
      <c r="AI3" s="131"/>
      <c r="AJ3" s="131"/>
      <c r="AK3" s="131" t="s">
        <v>19</v>
      </c>
      <c r="AL3" s="132" t="s">
        <v>14</v>
      </c>
      <c r="AM3" s="124" t="s">
        <v>11</v>
      </c>
      <c r="AN3" s="133" t="s">
        <v>16</v>
      </c>
      <c r="AO3" s="133" t="s">
        <v>77</v>
      </c>
      <c r="AP3" s="133"/>
      <c r="AQ3" s="133"/>
      <c r="AR3" s="133"/>
      <c r="AS3" s="133"/>
      <c r="AT3" s="133"/>
      <c r="AU3" s="133" t="s">
        <v>19</v>
      </c>
      <c r="AV3" s="134" t="s">
        <v>14</v>
      </c>
      <c r="AW3" s="135" t="s">
        <v>11</v>
      </c>
      <c r="AX3" s="136" t="s">
        <v>12</v>
      </c>
      <c r="AY3" s="136"/>
      <c r="AZ3" s="136"/>
      <c r="BA3" s="136"/>
      <c r="BB3" s="136"/>
      <c r="BC3" s="136"/>
      <c r="BD3" s="136" t="s">
        <v>19</v>
      </c>
      <c r="BE3" s="137" t="s">
        <v>14</v>
      </c>
      <c r="BF3" s="138" t="s">
        <v>11</v>
      </c>
      <c r="BG3" s="139" t="s">
        <v>12</v>
      </c>
      <c r="BH3" s="139" t="s">
        <v>77</v>
      </c>
      <c r="BI3" s="140"/>
      <c r="BJ3" s="140"/>
      <c r="BK3" s="140"/>
      <c r="BL3" s="140"/>
      <c r="BM3" s="139" t="s">
        <v>19</v>
      </c>
      <c r="BN3" s="141" t="s">
        <v>14</v>
      </c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</row>
    <row r="4" spans="1:81" ht="15.75" thickBot="1">
      <c r="A4" s="45"/>
      <c r="B4" s="48"/>
      <c r="C4" s="142">
        <v>5</v>
      </c>
      <c r="D4" s="17">
        <v>8</v>
      </c>
      <c r="E4" s="17">
        <v>2</v>
      </c>
      <c r="F4" s="23"/>
      <c r="G4" s="17"/>
      <c r="H4" s="17"/>
      <c r="I4" s="17"/>
      <c r="J4" s="17"/>
      <c r="K4" s="17"/>
      <c r="L4" s="30"/>
      <c r="M4" s="30">
        <v>15</v>
      </c>
      <c r="N4" s="143">
        <f>M4/15*100</f>
        <v>100</v>
      </c>
      <c r="O4" s="142">
        <v>5</v>
      </c>
      <c r="P4" s="17">
        <v>10</v>
      </c>
      <c r="Q4" s="17"/>
      <c r="R4" s="23"/>
      <c r="S4" s="17"/>
      <c r="T4" s="30"/>
      <c r="U4" s="17"/>
      <c r="V4" s="17"/>
      <c r="W4" s="17"/>
      <c r="X4" s="30"/>
      <c r="Y4" s="30"/>
      <c r="Z4" s="30">
        <f>SUM(O4:Y4)</f>
        <v>15</v>
      </c>
      <c r="AA4" s="143">
        <f>Z4/15*100</f>
        <v>100</v>
      </c>
      <c r="AB4" s="142">
        <v>4</v>
      </c>
      <c r="AC4" s="23">
        <v>10</v>
      </c>
      <c r="AD4" s="17"/>
      <c r="AE4" s="23"/>
      <c r="AF4" s="17"/>
      <c r="AG4" s="23"/>
      <c r="AH4" s="17"/>
      <c r="AI4" s="17"/>
      <c r="AJ4" s="17"/>
      <c r="AK4" s="17">
        <f>SUM(AB4:AJ4)</f>
        <v>14</v>
      </c>
      <c r="AL4" s="143">
        <f>AK4/14*100</f>
        <v>100</v>
      </c>
      <c r="AM4" s="144">
        <v>3</v>
      </c>
      <c r="AN4" s="30">
        <v>4</v>
      </c>
      <c r="AO4" s="17"/>
      <c r="AP4" s="30"/>
      <c r="AQ4" s="23"/>
      <c r="AR4" s="30"/>
      <c r="AS4" s="17"/>
      <c r="AT4" s="30"/>
      <c r="AU4" s="30">
        <f>SUM(AM4:AT4)</f>
        <v>7</v>
      </c>
      <c r="AV4" s="143">
        <f>AU4/7*100</f>
        <v>100</v>
      </c>
      <c r="AW4" s="145">
        <v>4</v>
      </c>
      <c r="AX4" s="30">
        <v>9</v>
      </c>
      <c r="AY4" s="30"/>
      <c r="AZ4" s="23"/>
      <c r="BA4" s="30"/>
      <c r="BB4" s="30"/>
      <c r="BC4" s="30"/>
      <c r="BD4" s="30">
        <f>SUM(AW4:BC4)</f>
        <v>13</v>
      </c>
      <c r="BE4" s="32">
        <f>BD4/13*100</f>
        <v>100</v>
      </c>
      <c r="BF4" s="93">
        <v>3</v>
      </c>
      <c r="BG4" s="30">
        <v>4</v>
      </c>
      <c r="BH4" s="17">
        <v>1</v>
      </c>
      <c r="BI4" s="17"/>
      <c r="BJ4" s="17"/>
      <c r="BK4" s="17"/>
      <c r="BL4" s="17"/>
      <c r="BM4" s="27">
        <f>SUM(BF4:BL4)</f>
        <v>8</v>
      </c>
      <c r="BN4" s="146">
        <f>BM4/8*100</f>
        <v>100</v>
      </c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</row>
    <row r="5" spans="1:81" ht="18">
      <c r="A5" s="25">
        <v>1</v>
      </c>
      <c r="B5" s="147" t="s">
        <v>20</v>
      </c>
      <c r="C5" s="103">
        <v>4</v>
      </c>
      <c r="D5" s="13">
        <v>8</v>
      </c>
      <c r="E5" s="17">
        <v>2</v>
      </c>
      <c r="F5" s="12"/>
      <c r="G5" s="13"/>
      <c r="H5" s="13"/>
      <c r="I5" s="13"/>
      <c r="J5" s="13"/>
      <c r="K5" s="13"/>
      <c r="L5" s="31"/>
      <c r="M5" s="30">
        <f t="shared" ref="M5:M18" si="0">SUM(C5:L5)</f>
        <v>14</v>
      </c>
      <c r="N5" s="143">
        <f t="shared" ref="N5:N18" si="1">M5/15*100</f>
        <v>93.333333333333329</v>
      </c>
      <c r="O5" s="148">
        <v>4</v>
      </c>
      <c r="P5" s="13">
        <v>9</v>
      </c>
      <c r="Q5" s="13"/>
      <c r="R5" s="12"/>
      <c r="S5" s="35"/>
      <c r="T5" s="36"/>
      <c r="U5" s="12"/>
      <c r="V5" s="31"/>
      <c r="W5" s="31"/>
      <c r="X5" s="14"/>
      <c r="Y5" s="14"/>
      <c r="Z5" s="30">
        <f t="shared" ref="Z5:Z18" si="2">SUM(O5:Y5)</f>
        <v>13</v>
      </c>
      <c r="AA5" s="143">
        <f>Z5/15*100</f>
        <v>86.666666666666671</v>
      </c>
      <c r="AB5" s="148">
        <v>4</v>
      </c>
      <c r="AC5" s="13">
        <v>9</v>
      </c>
      <c r="AD5" s="13"/>
      <c r="AE5" s="12"/>
      <c r="AF5" s="13"/>
      <c r="AG5" s="12"/>
      <c r="AH5" s="12"/>
      <c r="AI5" s="12"/>
      <c r="AJ5" s="12"/>
      <c r="AK5" s="17">
        <f t="shared" ref="AK5:AK18" si="3">SUM(AB5:AJ5)</f>
        <v>13</v>
      </c>
      <c r="AL5" s="143">
        <f t="shared" ref="AL5:AL18" si="4">AK5/14*100</f>
        <v>92.857142857142861</v>
      </c>
      <c r="AM5" s="149">
        <v>2</v>
      </c>
      <c r="AN5" s="14">
        <v>3</v>
      </c>
      <c r="AO5" s="13"/>
      <c r="AP5" s="14"/>
      <c r="AQ5" s="12"/>
      <c r="AR5" s="14"/>
      <c r="AS5" s="13"/>
      <c r="AT5" s="31"/>
      <c r="AU5" s="30">
        <f t="shared" ref="AU5:AU18" si="5">SUM(AM5:AT5)</f>
        <v>5</v>
      </c>
      <c r="AV5" s="143">
        <f t="shared" ref="AV5:AV18" si="6">AU5/7*100</f>
        <v>71.428571428571431</v>
      </c>
      <c r="AW5" s="150">
        <v>3</v>
      </c>
      <c r="AX5" s="31">
        <v>9</v>
      </c>
      <c r="AY5" s="14"/>
      <c r="AZ5" s="12"/>
      <c r="BA5" s="14"/>
      <c r="BB5" s="14"/>
      <c r="BC5" s="14"/>
      <c r="BD5" s="30">
        <f t="shared" ref="BD5:BD18" si="7">SUM(AW5:BC5)</f>
        <v>12</v>
      </c>
      <c r="BE5" s="32">
        <f t="shared" ref="BE5:BE18" si="8">BD5/13*100</f>
        <v>92.307692307692307</v>
      </c>
      <c r="BF5" s="103">
        <v>2</v>
      </c>
      <c r="BG5" s="14">
        <v>4</v>
      </c>
      <c r="BH5" s="17">
        <v>1</v>
      </c>
      <c r="BI5" s="12"/>
      <c r="BJ5" s="12"/>
      <c r="BK5" s="12"/>
      <c r="BL5" s="12"/>
      <c r="BM5" s="27">
        <f t="shared" ref="BM5:BM18" si="9">SUM(BF5:BL5)</f>
        <v>7</v>
      </c>
      <c r="BN5" s="146">
        <f t="shared" ref="BN5:BN18" si="10">BM5/8*100</f>
        <v>87.5</v>
      </c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</row>
    <row r="6" spans="1:81" ht="18">
      <c r="A6" s="33">
        <v>2</v>
      </c>
      <c r="B6" s="152" t="s">
        <v>21</v>
      </c>
      <c r="C6" s="93">
        <v>5</v>
      </c>
      <c r="D6" s="17">
        <v>8</v>
      </c>
      <c r="E6" s="17">
        <v>2</v>
      </c>
      <c r="F6" s="98"/>
      <c r="G6" s="17"/>
      <c r="H6" s="17"/>
      <c r="I6" s="17"/>
      <c r="J6" s="17"/>
      <c r="K6" s="17"/>
      <c r="L6" s="27"/>
      <c r="M6" s="30">
        <f t="shared" si="0"/>
        <v>15</v>
      </c>
      <c r="N6" s="143">
        <f t="shared" si="1"/>
        <v>100</v>
      </c>
      <c r="O6" s="142">
        <v>4</v>
      </c>
      <c r="P6" s="17">
        <v>10</v>
      </c>
      <c r="Q6" s="17"/>
      <c r="R6" s="98"/>
      <c r="S6" s="28"/>
      <c r="T6" s="29"/>
      <c r="U6" s="23"/>
      <c r="V6" s="27"/>
      <c r="W6" s="27"/>
      <c r="X6" s="30"/>
      <c r="Y6" s="30"/>
      <c r="Z6" s="30">
        <f t="shared" si="2"/>
        <v>14</v>
      </c>
      <c r="AA6" s="143">
        <f>Z6/15*100</f>
        <v>93.333333333333329</v>
      </c>
      <c r="AB6" s="142">
        <v>4</v>
      </c>
      <c r="AC6" s="23">
        <v>9</v>
      </c>
      <c r="AD6" s="17"/>
      <c r="AE6" s="98"/>
      <c r="AF6" s="17"/>
      <c r="AG6" s="98"/>
      <c r="AH6" s="23"/>
      <c r="AI6" s="23"/>
      <c r="AJ6" s="23"/>
      <c r="AK6" s="17">
        <f t="shared" si="3"/>
        <v>13</v>
      </c>
      <c r="AL6" s="143">
        <f t="shared" si="4"/>
        <v>92.857142857142861</v>
      </c>
      <c r="AM6" s="153">
        <v>2</v>
      </c>
      <c r="AN6" s="30">
        <v>4</v>
      </c>
      <c r="AO6" s="17"/>
      <c r="AP6" s="30"/>
      <c r="AQ6" s="98"/>
      <c r="AR6" s="30"/>
      <c r="AS6" s="17"/>
      <c r="AT6" s="27"/>
      <c r="AU6" s="30">
        <f t="shared" si="5"/>
        <v>6</v>
      </c>
      <c r="AV6" s="143">
        <f t="shared" si="6"/>
        <v>85.714285714285708</v>
      </c>
      <c r="AW6" s="145">
        <v>4</v>
      </c>
      <c r="AX6" s="27">
        <v>9</v>
      </c>
      <c r="AY6" s="30"/>
      <c r="BA6" s="30"/>
      <c r="BB6" s="30"/>
      <c r="BC6" s="30"/>
      <c r="BD6" s="30">
        <f t="shared" si="7"/>
        <v>13</v>
      </c>
      <c r="BE6" s="32">
        <f t="shared" si="8"/>
        <v>100</v>
      </c>
      <c r="BF6" s="93">
        <v>2</v>
      </c>
      <c r="BG6" s="30">
        <v>4</v>
      </c>
      <c r="BH6" s="17">
        <v>1</v>
      </c>
      <c r="BI6" s="23"/>
      <c r="BJ6" s="23"/>
      <c r="BK6" s="23"/>
      <c r="BL6" s="23"/>
      <c r="BM6" s="27">
        <f t="shared" si="9"/>
        <v>7</v>
      </c>
      <c r="BN6" s="146">
        <f t="shared" si="10"/>
        <v>87.5</v>
      </c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</row>
    <row r="7" spans="1:81" ht="18">
      <c r="A7" s="25">
        <v>3</v>
      </c>
      <c r="B7" s="154" t="s">
        <v>22</v>
      </c>
      <c r="C7" s="103">
        <v>5</v>
      </c>
      <c r="D7" s="13">
        <v>8</v>
      </c>
      <c r="E7" s="17">
        <v>2</v>
      </c>
      <c r="F7" s="98"/>
      <c r="G7" s="13"/>
      <c r="H7" s="13"/>
      <c r="I7" s="13"/>
      <c r="J7" s="13"/>
      <c r="K7" s="13"/>
      <c r="L7" s="31"/>
      <c r="M7" s="30">
        <f t="shared" si="0"/>
        <v>15</v>
      </c>
      <c r="N7" s="143">
        <f t="shared" si="1"/>
        <v>100</v>
      </c>
      <c r="O7" s="148">
        <v>5</v>
      </c>
      <c r="P7" s="13">
        <v>10</v>
      </c>
      <c r="Q7" s="13"/>
      <c r="R7" s="98"/>
      <c r="S7" s="35"/>
      <c r="T7" s="36"/>
      <c r="U7" s="12"/>
      <c r="V7" s="31"/>
      <c r="W7" s="31"/>
      <c r="X7" s="14"/>
      <c r="Y7" s="14"/>
      <c r="Z7" s="30">
        <f t="shared" si="2"/>
        <v>15</v>
      </c>
      <c r="AA7" s="143">
        <f>Z7/15*100</f>
        <v>100</v>
      </c>
      <c r="AB7" s="148">
        <v>4</v>
      </c>
      <c r="AC7" s="12">
        <v>9</v>
      </c>
      <c r="AD7" s="13"/>
      <c r="AE7" s="98"/>
      <c r="AF7" s="13"/>
      <c r="AG7" s="98"/>
      <c r="AH7" s="12"/>
      <c r="AI7" s="12"/>
      <c r="AJ7" s="12"/>
      <c r="AK7" s="17">
        <f t="shared" si="3"/>
        <v>13</v>
      </c>
      <c r="AL7" s="143">
        <f t="shared" si="4"/>
        <v>92.857142857142861</v>
      </c>
      <c r="AM7" s="149">
        <v>2</v>
      </c>
      <c r="AN7" s="14">
        <v>4</v>
      </c>
      <c r="AO7" s="13"/>
      <c r="AP7" s="14"/>
      <c r="AQ7" s="98"/>
      <c r="AR7" s="14"/>
      <c r="AS7" s="13"/>
      <c r="AT7" s="31"/>
      <c r="AU7" s="30">
        <f t="shared" si="5"/>
        <v>6</v>
      </c>
      <c r="AV7" s="143">
        <f t="shared" si="6"/>
        <v>85.714285714285708</v>
      </c>
      <c r="AW7" s="150">
        <v>4</v>
      </c>
      <c r="AX7" s="31">
        <v>8</v>
      </c>
      <c r="AY7" s="14"/>
      <c r="BA7" s="14"/>
      <c r="BB7" s="14"/>
      <c r="BC7" s="14"/>
      <c r="BD7" s="30">
        <f t="shared" si="7"/>
        <v>12</v>
      </c>
      <c r="BE7" s="32">
        <f t="shared" si="8"/>
        <v>92.307692307692307</v>
      </c>
      <c r="BF7" s="103">
        <v>2</v>
      </c>
      <c r="BG7" s="14">
        <v>4</v>
      </c>
      <c r="BH7" s="17">
        <v>1</v>
      </c>
      <c r="BI7" s="12"/>
      <c r="BJ7" s="12"/>
      <c r="BK7" s="12"/>
      <c r="BL7" s="12"/>
      <c r="BM7" s="27">
        <f t="shared" si="9"/>
        <v>7</v>
      </c>
      <c r="BN7" s="146">
        <f t="shared" si="10"/>
        <v>87.5</v>
      </c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</row>
    <row r="8" spans="1:81" ht="18">
      <c r="A8" s="33">
        <v>4</v>
      </c>
      <c r="B8" s="155" t="s">
        <v>23</v>
      </c>
      <c r="C8" s="103">
        <v>5</v>
      </c>
      <c r="D8" s="13">
        <v>8</v>
      </c>
      <c r="E8" s="17">
        <v>2</v>
      </c>
      <c r="F8" s="98"/>
      <c r="G8" s="13"/>
      <c r="H8" s="13"/>
      <c r="I8" s="13"/>
      <c r="J8" s="13"/>
      <c r="K8" s="13"/>
      <c r="L8" s="31"/>
      <c r="M8" s="30">
        <f t="shared" si="0"/>
        <v>15</v>
      </c>
      <c r="N8" s="143">
        <f t="shared" si="1"/>
        <v>100</v>
      </c>
      <c r="O8" s="148">
        <v>5</v>
      </c>
      <c r="P8" s="13">
        <v>10</v>
      </c>
      <c r="Q8" s="13"/>
      <c r="R8" s="98"/>
      <c r="S8" s="35"/>
      <c r="T8" s="36"/>
      <c r="U8" s="12"/>
      <c r="V8" s="31"/>
      <c r="W8" s="31"/>
      <c r="X8" s="14"/>
      <c r="Y8" s="14"/>
      <c r="Z8" s="30">
        <f t="shared" si="2"/>
        <v>15</v>
      </c>
      <c r="AA8" s="143">
        <f>Z8/15*100</f>
        <v>100</v>
      </c>
      <c r="AB8" s="148">
        <v>4</v>
      </c>
      <c r="AC8" s="12">
        <v>9</v>
      </c>
      <c r="AD8" s="13"/>
      <c r="AE8" s="98"/>
      <c r="AF8" s="13"/>
      <c r="AG8" s="98"/>
      <c r="AH8" s="12"/>
      <c r="AI8" s="12"/>
      <c r="AJ8" s="12"/>
      <c r="AK8" s="17">
        <f t="shared" si="3"/>
        <v>13</v>
      </c>
      <c r="AL8" s="143">
        <f t="shared" si="4"/>
        <v>92.857142857142861</v>
      </c>
      <c r="AM8" s="149">
        <v>3</v>
      </c>
      <c r="AN8" s="14">
        <v>4</v>
      </c>
      <c r="AO8" s="13"/>
      <c r="AP8" s="14"/>
      <c r="AQ8" s="98"/>
      <c r="AR8" s="14"/>
      <c r="AS8" s="13"/>
      <c r="AT8" s="31"/>
      <c r="AU8" s="30">
        <f t="shared" si="5"/>
        <v>7</v>
      </c>
      <c r="AV8" s="143">
        <f t="shared" si="6"/>
        <v>100</v>
      </c>
      <c r="AW8" s="150">
        <v>4</v>
      </c>
      <c r="AX8" s="31">
        <v>9</v>
      </c>
      <c r="AY8" s="14"/>
      <c r="BA8" s="14"/>
      <c r="BB8" s="14"/>
      <c r="BC8" s="14"/>
      <c r="BD8" s="30">
        <f t="shared" si="7"/>
        <v>13</v>
      </c>
      <c r="BE8" s="32">
        <f t="shared" si="8"/>
        <v>100</v>
      </c>
      <c r="BF8" s="103">
        <v>2</v>
      </c>
      <c r="BG8" s="14">
        <v>4</v>
      </c>
      <c r="BH8" s="17">
        <v>1</v>
      </c>
      <c r="BI8" s="12"/>
      <c r="BJ8" s="12"/>
      <c r="BK8" s="12"/>
      <c r="BL8" s="12"/>
      <c r="BM8" s="27">
        <f t="shared" si="9"/>
        <v>7</v>
      </c>
      <c r="BN8" s="146">
        <f t="shared" si="10"/>
        <v>87.5</v>
      </c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</row>
    <row r="9" spans="1:81" ht="18">
      <c r="A9" s="25">
        <v>5</v>
      </c>
      <c r="B9" s="155" t="s">
        <v>24</v>
      </c>
      <c r="C9" s="103">
        <v>5</v>
      </c>
      <c r="D9" s="13">
        <v>8</v>
      </c>
      <c r="E9" s="17">
        <v>2</v>
      </c>
      <c r="F9" s="98"/>
      <c r="G9" s="13"/>
      <c r="H9" s="13"/>
      <c r="I9" s="13"/>
      <c r="J9" s="13"/>
      <c r="K9" s="13"/>
      <c r="L9" s="31"/>
      <c r="M9" s="30">
        <f t="shared" si="0"/>
        <v>15</v>
      </c>
      <c r="N9" s="143">
        <f t="shared" si="1"/>
        <v>100</v>
      </c>
      <c r="O9" s="148">
        <v>5</v>
      </c>
      <c r="P9" s="13">
        <v>10</v>
      </c>
      <c r="Q9" s="13"/>
      <c r="R9" s="98"/>
      <c r="S9" s="35"/>
      <c r="T9" s="36"/>
      <c r="U9" s="12"/>
      <c r="V9" s="31"/>
      <c r="W9" s="31"/>
      <c r="X9" s="14"/>
      <c r="Y9" s="14"/>
      <c r="Z9" s="30">
        <f t="shared" si="2"/>
        <v>15</v>
      </c>
      <c r="AA9" s="143">
        <v>100</v>
      </c>
      <c r="AB9" s="148">
        <v>4</v>
      </c>
      <c r="AC9" s="12">
        <v>9</v>
      </c>
      <c r="AD9" s="13"/>
      <c r="AE9" s="98"/>
      <c r="AF9" s="13"/>
      <c r="AG9" s="98"/>
      <c r="AH9" s="12"/>
      <c r="AI9" s="12"/>
      <c r="AJ9" s="12"/>
      <c r="AK9" s="17">
        <f t="shared" si="3"/>
        <v>13</v>
      </c>
      <c r="AL9" s="143">
        <f t="shared" si="4"/>
        <v>92.857142857142861</v>
      </c>
      <c r="AM9" s="149">
        <v>2</v>
      </c>
      <c r="AN9" s="14">
        <v>4</v>
      </c>
      <c r="AO9" s="13"/>
      <c r="AP9" s="14"/>
      <c r="AQ9" s="98"/>
      <c r="AR9" s="14"/>
      <c r="AS9" s="13"/>
      <c r="AT9" s="31"/>
      <c r="AU9" s="30">
        <f t="shared" si="5"/>
        <v>6</v>
      </c>
      <c r="AV9" s="143">
        <f t="shared" si="6"/>
        <v>85.714285714285708</v>
      </c>
      <c r="AW9" s="150">
        <v>4</v>
      </c>
      <c r="AX9" s="31">
        <v>9</v>
      </c>
      <c r="AY9" s="14"/>
      <c r="BA9" s="14"/>
      <c r="BB9" s="14"/>
      <c r="BC9" s="14" t="s">
        <v>84</v>
      </c>
      <c r="BD9" s="30">
        <f t="shared" si="7"/>
        <v>13</v>
      </c>
      <c r="BE9" s="32">
        <f t="shared" si="8"/>
        <v>100</v>
      </c>
      <c r="BF9" s="103">
        <v>3</v>
      </c>
      <c r="BG9" s="14">
        <v>4</v>
      </c>
      <c r="BH9" s="17">
        <v>1</v>
      </c>
      <c r="BI9" s="12"/>
      <c r="BJ9" s="12"/>
      <c r="BK9" s="12"/>
      <c r="BL9" s="12"/>
      <c r="BM9" s="27">
        <f t="shared" si="9"/>
        <v>8</v>
      </c>
      <c r="BN9" s="146">
        <f t="shared" si="10"/>
        <v>100</v>
      </c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</row>
    <row r="10" spans="1:81" ht="18">
      <c r="A10" s="33">
        <v>6</v>
      </c>
      <c r="B10" s="155" t="s">
        <v>25</v>
      </c>
      <c r="C10" s="103">
        <v>5</v>
      </c>
      <c r="D10" s="13">
        <v>7</v>
      </c>
      <c r="E10" s="17">
        <v>2</v>
      </c>
      <c r="F10" s="98"/>
      <c r="G10" s="13"/>
      <c r="H10" s="13"/>
      <c r="I10" s="13"/>
      <c r="J10" s="13"/>
      <c r="K10" s="13"/>
      <c r="L10" s="31"/>
      <c r="M10" s="30">
        <f t="shared" si="0"/>
        <v>14</v>
      </c>
      <c r="N10" s="143">
        <f t="shared" si="1"/>
        <v>93.333333333333329</v>
      </c>
      <c r="O10" s="148">
        <v>5</v>
      </c>
      <c r="P10" s="13">
        <v>10</v>
      </c>
      <c r="Q10" s="13"/>
      <c r="R10" s="98"/>
      <c r="S10" s="35"/>
      <c r="T10" s="36"/>
      <c r="U10" s="12"/>
      <c r="V10" s="31"/>
      <c r="W10" s="31"/>
      <c r="X10" s="14"/>
      <c r="Y10" s="14"/>
      <c r="Z10" s="30">
        <f t="shared" si="2"/>
        <v>15</v>
      </c>
      <c r="AA10" s="143">
        <v>100</v>
      </c>
      <c r="AB10" s="148">
        <v>4</v>
      </c>
      <c r="AC10" s="12">
        <v>9</v>
      </c>
      <c r="AD10" s="13"/>
      <c r="AE10" s="98"/>
      <c r="AF10" s="13"/>
      <c r="AG10" s="98"/>
      <c r="AH10" s="12"/>
      <c r="AI10" s="12"/>
      <c r="AJ10" s="12"/>
      <c r="AK10" s="17">
        <f t="shared" si="3"/>
        <v>13</v>
      </c>
      <c r="AL10" s="143">
        <f t="shared" si="4"/>
        <v>92.857142857142861</v>
      </c>
      <c r="AM10" s="149">
        <v>3</v>
      </c>
      <c r="AN10" s="14">
        <v>4</v>
      </c>
      <c r="AO10" s="13"/>
      <c r="AP10" s="14"/>
      <c r="AQ10" s="98"/>
      <c r="AR10" s="14"/>
      <c r="AS10" s="13"/>
      <c r="AT10" s="31"/>
      <c r="AU10" s="30">
        <f t="shared" si="5"/>
        <v>7</v>
      </c>
      <c r="AV10" s="143">
        <f t="shared" si="6"/>
        <v>100</v>
      </c>
      <c r="AW10" s="150">
        <v>4</v>
      </c>
      <c r="AX10" s="31">
        <v>8</v>
      </c>
      <c r="AY10" s="14"/>
      <c r="BA10" s="14"/>
      <c r="BB10" s="14"/>
      <c r="BC10" s="14"/>
      <c r="BD10" s="30">
        <f t="shared" si="7"/>
        <v>12</v>
      </c>
      <c r="BE10" s="32">
        <f t="shared" si="8"/>
        <v>92.307692307692307</v>
      </c>
      <c r="BF10" s="103">
        <v>2</v>
      </c>
      <c r="BG10" s="14">
        <v>4</v>
      </c>
      <c r="BH10" s="17">
        <v>1</v>
      </c>
      <c r="BI10" s="12"/>
      <c r="BJ10" s="12"/>
      <c r="BK10" s="12"/>
      <c r="BL10" s="12"/>
      <c r="BM10" s="27">
        <f t="shared" si="9"/>
        <v>7</v>
      </c>
      <c r="BN10" s="146">
        <f t="shared" si="10"/>
        <v>87.5</v>
      </c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</row>
    <row r="11" spans="1:81" ht="18">
      <c r="A11" s="25">
        <v>7</v>
      </c>
      <c r="B11" s="155" t="s">
        <v>26</v>
      </c>
      <c r="C11" s="103">
        <v>5</v>
      </c>
      <c r="D11" s="13">
        <v>8</v>
      </c>
      <c r="E11" s="17">
        <v>2</v>
      </c>
      <c r="F11" s="98"/>
      <c r="G11" s="13"/>
      <c r="H11" s="13"/>
      <c r="I11" s="13"/>
      <c r="J11" s="13"/>
      <c r="K11" s="13"/>
      <c r="L11" s="31"/>
      <c r="M11" s="30">
        <f t="shared" si="0"/>
        <v>15</v>
      </c>
      <c r="N11" s="143">
        <f t="shared" si="1"/>
        <v>100</v>
      </c>
      <c r="O11" s="148">
        <v>5</v>
      </c>
      <c r="P11" s="13">
        <v>10</v>
      </c>
      <c r="Q11" s="13"/>
      <c r="R11" s="98"/>
      <c r="S11" s="35"/>
      <c r="T11" s="36"/>
      <c r="U11" s="12"/>
      <c r="V11" s="31"/>
      <c r="W11" s="31"/>
      <c r="X11" s="14"/>
      <c r="Y11" s="14"/>
      <c r="Z11" s="30">
        <f t="shared" si="2"/>
        <v>15</v>
      </c>
      <c r="AA11" s="143">
        <v>100</v>
      </c>
      <c r="AB11" s="148">
        <v>4</v>
      </c>
      <c r="AC11" s="12">
        <v>9</v>
      </c>
      <c r="AD11" s="13"/>
      <c r="AE11" s="98"/>
      <c r="AF11" s="13"/>
      <c r="AG11" s="98"/>
      <c r="AH11" s="12"/>
      <c r="AI11" s="12"/>
      <c r="AJ11" s="12"/>
      <c r="AK11" s="17">
        <f t="shared" si="3"/>
        <v>13</v>
      </c>
      <c r="AL11" s="143">
        <f t="shared" si="4"/>
        <v>92.857142857142861</v>
      </c>
      <c r="AM11" s="149">
        <v>2</v>
      </c>
      <c r="AN11" s="14">
        <v>4</v>
      </c>
      <c r="AO11" s="13"/>
      <c r="AP11" s="14"/>
      <c r="AQ11" s="98"/>
      <c r="AR11" s="14"/>
      <c r="AS11" s="13"/>
      <c r="AT11" s="31"/>
      <c r="AU11" s="30">
        <f t="shared" si="5"/>
        <v>6</v>
      </c>
      <c r="AV11" s="143">
        <f t="shared" si="6"/>
        <v>85.714285714285708</v>
      </c>
      <c r="AW11" s="150">
        <v>4</v>
      </c>
      <c r="AX11" s="31">
        <v>9</v>
      </c>
      <c r="AY11" s="14"/>
      <c r="BA11" s="14"/>
      <c r="BB11" s="14"/>
      <c r="BC11" s="14"/>
      <c r="BD11" s="30">
        <f t="shared" si="7"/>
        <v>13</v>
      </c>
      <c r="BE11" s="32">
        <f t="shared" si="8"/>
        <v>100</v>
      </c>
      <c r="BF11" s="103">
        <v>3</v>
      </c>
      <c r="BG11" s="14">
        <v>4</v>
      </c>
      <c r="BH11" s="17">
        <v>1</v>
      </c>
      <c r="BI11" s="12"/>
      <c r="BJ11" s="12"/>
      <c r="BK11" s="12"/>
      <c r="BL11" s="12"/>
      <c r="BM11" s="27">
        <f t="shared" si="9"/>
        <v>8</v>
      </c>
      <c r="BN11" s="146">
        <f t="shared" si="10"/>
        <v>100</v>
      </c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</row>
    <row r="12" spans="1:81" ht="18">
      <c r="A12" s="33">
        <v>8</v>
      </c>
      <c r="B12" s="155" t="s">
        <v>27</v>
      </c>
      <c r="C12" s="103">
        <v>5</v>
      </c>
      <c r="D12" s="13">
        <v>8</v>
      </c>
      <c r="E12" s="17">
        <v>2</v>
      </c>
      <c r="F12" s="98"/>
      <c r="G12" s="13"/>
      <c r="H12" s="13"/>
      <c r="I12" s="13"/>
      <c r="J12" s="13"/>
      <c r="K12" s="13"/>
      <c r="L12" s="31"/>
      <c r="M12" s="30">
        <f t="shared" si="0"/>
        <v>15</v>
      </c>
      <c r="N12" s="143">
        <f t="shared" si="1"/>
        <v>100</v>
      </c>
      <c r="O12" s="148">
        <v>4</v>
      </c>
      <c r="P12" s="13">
        <v>9</v>
      </c>
      <c r="Q12" s="13"/>
      <c r="R12" s="98"/>
      <c r="S12" s="35"/>
      <c r="T12" s="36"/>
      <c r="U12" s="12"/>
      <c r="V12" s="31"/>
      <c r="W12" s="31"/>
      <c r="X12" s="14"/>
      <c r="Y12" s="14"/>
      <c r="Z12" s="30">
        <f t="shared" si="2"/>
        <v>13</v>
      </c>
      <c r="AA12" s="143">
        <f>Z12/15*100</f>
        <v>86.666666666666671</v>
      </c>
      <c r="AB12" s="148">
        <v>4</v>
      </c>
      <c r="AC12" s="12">
        <v>9</v>
      </c>
      <c r="AD12" s="13"/>
      <c r="AE12" s="98"/>
      <c r="AF12" s="13"/>
      <c r="AG12" s="98"/>
      <c r="AH12" s="12"/>
      <c r="AI12" s="12"/>
      <c r="AJ12" s="12"/>
      <c r="AK12" s="17">
        <f t="shared" si="3"/>
        <v>13</v>
      </c>
      <c r="AL12" s="143">
        <f t="shared" si="4"/>
        <v>92.857142857142861</v>
      </c>
      <c r="AM12" s="149">
        <v>2</v>
      </c>
      <c r="AN12" s="14">
        <v>4</v>
      </c>
      <c r="AO12" s="13"/>
      <c r="AP12" s="14"/>
      <c r="AQ12" s="98"/>
      <c r="AR12" s="14"/>
      <c r="AS12" s="13"/>
      <c r="AT12" s="31"/>
      <c r="AU12" s="30">
        <f t="shared" si="5"/>
        <v>6</v>
      </c>
      <c r="AV12" s="143">
        <f t="shared" si="6"/>
        <v>85.714285714285708</v>
      </c>
      <c r="AW12" s="150">
        <v>3</v>
      </c>
      <c r="AX12" s="31">
        <v>7</v>
      </c>
      <c r="AY12" s="14"/>
      <c r="BA12" s="14"/>
      <c r="BB12" s="14"/>
      <c r="BC12" s="14"/>
      <c r="BD12" s="30">
        <f t="shared" si="7"/>
        <v>10</v>
      </c>
      <c r="BE12" s="32">
        <f t="shared" si="8"/>
        <v>76.923076923076934</v>
      </c>
      <c r="BF12" s="103">
        <v>3</v>
      </c>
      <c r="BG12" s="14">
        <v>4</v>
      </c>
      <c r="BH12" s="17">
        <v>1</v>
      </c>
      <c r="BI12" s="12"/>
      <c r="BJ12" s="12"/>
      <c r="BK12" s="12"/>
      <c r="BL12" s="12"/>
      <c r="BM12" s="27">
        <f t="shared" si="9"/>
        <v>8</v>
      </c>
      <c r="BN12" s="146">
        <f t="shared" si="10"/>
        <v>100</v>
      </c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</row>
    <row r="13" spans="1:81" ht="18">
      <c r="A13" s="25">
        <v>9</v>
      </c>
      <c r="B13" s="152" t="s">
        <v>28</v>
      </c>
      <c r="C13" s="103">
        <v>5</v>
      </c>
      <c r="D13" s="13">
        <v>6</v>
      </c>
      <c r="E13" s="17">
        <v>2</v>
      </c>
      <c r="F13" s="98"/>
      <c r="G13" s="13"/>
      <c r="H13" s="13"/>
      <c r="I13" s="13"/>
      <c r="J13" s="13"/>
      <c r="K13" s="13"/>
      <c r="L13" s="31"/>
      <c r="M13" s="30">
        <f t="shared" si="0"/>
        <v>13</v>
      </c>
      <c r="N13" s="143">
        <f t="shared" si="1"/>
        <v>86.666666666666671</v>
      </c>
      <c r="O13" s="148">
        <v>5</v>
      </c>
      <c r="P13" s="13">
        <v>9</v>
      </c>
      <c r="Q13" s="13"/>
      <c r="R13" s="98"/>
      <c r="S13" s="35"/>
      <c r="T13" s="36"/>
      <c r="U13" s="12"/>
      <c r="V13" s="31"/>
      <c r="W13" s="31"/>
      <c r="X13" s="14"/>
      <c r="Y13" s="14"/>
      <c r="Z13" s="30">
        <f t="shared" si="2"/>
        <v>14</v>
      </c>
      <c r="AA13" s="143">
        <f>Z13/15*100</f>
        <v>93.333333333333329</v>
      </c>
      <c r="AB13" s="148">
        <v>4</v>
      </c>
      <c r="AC13" s="12">
        <v>9</v>
      </c>
      <c r="AD13" s="13"/>
      <c r="AE13" s="98"/>
      <c r="AF13" s="13"/>
      <c r="AG13" s="98"/>
      <c r="AH13" s="12"/>
      <c r="AI13" s="12"/>
      <c r="AJ13" s="12"/>
      <c r="AK13" s="17">
        <f t="shared" si="3"/>
        <v>13</v>
      </c>
      <c r="AL13" s="143">
        <f t="shared" si="4"/>
        <v>92.857142857142861</v>
      </c>
      <c r="AM13" s="149">
        <v>3</v>
      </c>
      <c r="AN13" s="14">
        <v>3</v>
      </c>
      <c r="AO13" s="13"/>
      <c r="AP13" s="14"/>
      <c r="AQ13" s="98"/>
      <c r="AR13" s="14"/>
      <c r="AS13" s="13"/>
      <c r="AT13" s="31"/>
      <c r="AU13" s="30">
        <f t="shared" si="5"/>
        <v>6</v>
      </c>
      <c r="AV13" s="143">
        <f t="shared" si="6"/>
        <v>85.714285714285708</v>
      </c>
      <c r="AW13" s="150">
        <v>3</v>
      </c>
      <c r="AX13" s="31">
        <v>9</v>
      </c>
      <c r="AY13" s="14"/>
      <c r="BA13" s="14"/>
      <c r="BB13" s="14"/>
      <c r="BC13" s="14"/>
      <c r="BD13" s="30">
        <f t="shared" si="7"/>
        <v>12</v>
      </c>
      <c r="BE13" s="32">
        <f t="shared" si="8"/>
        <v>92.307692307692307</v>
      </c>
      <c r="BF13" s="103">
        <v>2</v>
      </c>
      <c r="BG13" s="14">
        <v>3</v>
      </c>
      <c r="BH13" s="17">
        <v>1</v>
      </c>
      <c r="BI13" s="12"/>
      <c r="BJ13" s="12"/>
      <c r="BK13" s="12"/>
      <c r="BL13" s="12"/>
      <c r="BM13" s="27">
        <f t="shared" si="9"/>
        <v>6</v>
      </c>
      <c r="BN13" s="146">
        <f t="shared" si="10"/>
        <v>75</v>
      </c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</row>
    <row r="14" spans="1:81" ht="18">
      <c r="A14" s="33">
        <v>10</v>
      </c>
      <c r="B14" s="155" t="s">
        <v>29</v>
      </c>
      <c r="C14" s="103">
        <v>5</v>
      </c>
      <c r="D14" s="13">
        <v>7</v>
      </c>
      <c r="E14" s="17">
        <v>2</v>
      </c>
      <c r="F14" s="98"/>
      <c r="G14" s="13"/>
      <c r="H14" s="13"/>
      <c r="I14" s="13"/>
      <c r="J14" s="13"/>
      <c r="K14" s="13"/>
      <c r="L14" s="31"/>
      <c r="M14" s="30">
        <f t="shared" si="0"/>
        <v>14</v>
      </c>
      <c r="N14" s="143">
        <f t="shared" si="1"/>
        <v>93.333333333333329</v>
      </c>
      <c r="O14" s="148">
        <v>5</v>
      </c>
      <c r="P14" s="13">
        <v>10</v>
      </c>
      <c r="Q14" s="13"/>
      <c r="R14" s="98"/>
      <c r="S14" s="35"/>
      <c r="T14" s="36"/>
      <c r="U14" s="12"/>
      <c r="V14" s="31"/>
      <c r="W14" s="31"/>
      <c r="X14" s="14"/>
      <c r="Y14" s="14"/>
      <c r="Z14" s="30">
        <f t="shared" si="2"/>
        <v>15</v>
      </c>
      <c r="AA14" s="143">
        <v>100</v>
      </c>
      <c r="AB14" s="148">
        <v>4</v>
      </c>
      <c r="AC14" s="12">
        <v>9</v>
      </c>
      <c r="AD14" s="13"/>
      <c r="AE14" s="98"/>
      <c r="AF14" s="13"/>
      <c r="AG14" s="98"/>
      <c r="AH14" s="12"/>
      <c r="AI14" s="12"/>
      <c r="AJ14" s="12"/>
      <c r="AK14" s="17">
        <f t="shared" si="3"/>
        <v>13</v>
      </c>
      <c r="AL14" s="143">
        <f t="shared" si="4"/>
        <v>92.857142857142861</v>
      </c>
      <c r="AM14" s="149">
        <v>3</v>
      </c>
      <c r="AN14" s="14">
        <v>4</v>
      </c>
      <c r="AO14" s="13"/>
      <c r="AP14" s="14"/>
      <c r="AQ14" s="98"/>
      <c r="AR14" s="14"/>
      <c r="AS14" s="13"/>
      <c r="AT14" s="31"/>
      <c r="AU14" s="30">
        <f t="shared" si="5"/>
        <v>7</v>
      </c>
      <c r="AV14" s="143">
        <f t="shared" si="6"/>
        <v>100</v>
      </c>
      <c r="AW14" s="150">
        <v>4</v>
      </c>
      <c r="AX14" s="31">
        <v>9</v>
      </c>
      <c r="AY14" s="14"/>
      <c r="BA14" s="14"/>
      <c r="BB14" s="14"/>
      <c r="BC14" s="14"/>
      <c r="BD14" s="30">
        <f t="shared" si="7"/>
        <v>13</v>
      </c>
      <c r="BE14" s="32">
        <f t="shared" si="8"/>
        <v>100</v>
      </c>
      <c r="BF14" s="103">
        <v>3</v>
      </c>
      <c r="BG14" s="14">
        <v>4</v>
      </c>
      <c r="BH14" s="17">
        <v>1</v>
      </c>
      <c r="BI14" s="12"/>
      <c r="BJ14" s="12"/>
      <c r="BK14" s="12"/>
      <c r="BL14" s="12"/>
      <c r="BM14" s="27">
        <f t="shared" si="9"/>
        <v>8</v>
      </c>
      <c r="BN14" s="146">
        <f t="shared" si="10"/>
        <v>100</v>
      </c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</row>
    <row r="15" spans="1:81" ht="18">
      <c r="A15" s="25">
        <v>11</v>
      </c>
      <c r="B15" s="152" t="s">
        <v>30</v>
      </c>
      <c r="C15" s="103">
        <v>5</v>
      </c>
      <c r="D15" s="13">
        <v>8</v>
      </c>
      <c r="E15" s="17">
        <v>2</v>
      </c>
      <c r="F15" s="98"/>
      <c r="G15" s="13"/>
      <c r="H15" s="13"/>
      <c r="I15" s="13"/>
      <c r="J15" s="13"/>
      <c r="K15" s="13"/>
      <c r="L15" s="31"/>
      <c r="M15" s="30">
        <f t="shared" si="0"/>
        <v>15</v>
      </c>
      <c r="N15" s="143">
        <f t="shared" si="1"/>
        <v>100</v>
      </c>
      <c r="O15" s="148">
        <v>5</v>
      </c>
      <c r="P15" s="13">
        <v>10</v>
      </c>
      <c r="Q15" s="13"/>
      <c r="R15" s="98"/>
      <c r="S15" s="35"/>
      <c r="T15" s="36"/>
      <c r="U15" s="12"/>
      <c r="V15" s="31"/>
      <c r="W15" s="31"/>
      <c r="X15" s="14"/>
      <c r="Y15" s="14"/>
      <c r="Z15" s="30">
        <f t="shared" si="2"/>
        <v>15</v>
      </c>
      <c r="AA15" s="143">
        <v>100</v>
      </c>
      <c r="AB15" s="148">
        <v>4</v>
      </c>
      <c r="AC15" s="12">
        <v>9</v>
      </c>
      <c r="AD15" s="13"/>
      <c r="AE15" s="98"/>
      <c r="AF15" s="13"/>
      <c r="AG15" s="98"/>
      <c r="AH15" s="12"/>
      <c r="AI15" s="12"/>
      <c r="AJ15" s="12"/>
      <c r="AK15" s="17">
        <f t="shared" si="3"/>
        <v>13</v>
      </c>
      <c r="AL15" s="143">
        <f t="shared" si="4"/>
        <v>92.857142857142861</v>
      </c>
      <c r="AM15" s="149">
        <v>3</v>
      </c>
      <c r="AN15" s="14">
        <v>4</v>
      </c>
      <c r="AO15" s="13"/>
      <c r="AP15" s="14"/>
      <c r="AQ15" s="98"/>
      <c r="AR15" s="14"/>
      <c r="AS15" s="13"/>
      <c r="AT15" s="31"/>
      <c r="AU15" s="30">
        <f t="shared" si="5"/>
        <v>7</v>
      </c>
      <c r="AV15" s="143">
        <f t="shared" si="6"/>
        <v>100</v>
      </c>
      <c r="AW15" s="150">
        <v>4</v>
      </c>
      <c r="AX15" s="31">
        <v>9</v>
      </c>
      <c r="AY15" s="14"/>
      <c r="BA15" s="14"/>
      <c r="BB15" s="14"/>
      <c r="BC15" s="14"/>
      <c r="BD15" s="30">
        <f t="shared" si="7"/>
        <v>13</v>
      </c>
      <c r="BE15" s="32">
        <f t="shared" si="8"/>
        <v>100</v>
      </c>
      <c r="BF15" s="103">
        <v>2</v>
      </c>
      <c r="BG15" s="14">
        <v>4</v>
      </c>
      <c r="BH15" s="17">
        <v>1</v>
      </c>
      <c r="BI15" s="12"/>
      <c r="BJ15" s="12"/>
      <c r="BK15" s="12"/>
      <c r="BL15" s="12"/>
      <c r="BM15" s="27">
        <f t="shared" si="9"/>
        <v>7</v>
      </c>
      <c r="BN15" s="146">
        <f t="shared" si="10"/>
        <v>87.5</v>
      </c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</row>
    <row r="16" spans="1:81" ht="18">
      <c r="A16" s="33">
        <v>12</v>
      </c>
      <c r="B16" s="155" t="s">
        <v>31</v>
      </c>
      <c r="C16" s="103">
        <v>3</v>
      </c>
      <c r="D16" s="13">
        <v>7</v>
      </c>
      <c r="E16" s="17">
        <v>2</v>
      </c>
      <c r="F16" s="98"/>
      <c r="G16" s="13"/>
      <c r="H16" s="13"/>
      <c r="I16" s="13"/>
      <c r="J16" s="13"/>
      <c r="K16" s="13"/>
      <c r="L16" s="31"/>
      <c r="M16" s="30">
        <f t="shared" si="0"/>
        <v>12</v>
      </c>
      <c r="N16" s="143">
        <f t="shared" si="1"/>
        <v>80</v>
      </c>
      <c r="O16" s="148">
        <v>4</v>
      </c>
      <c r="P16" s="13">
        <v>10</v>
      </c>
      <c r="Q16" s="13"/>
      <c r="R16" s="98"/>
      <c r="S16" s="35"/>
      <c r="T16" s="36"/>
      <c r="U16" s="12"/>
      <c r="V16" s="31"/>
      <c r="W16" s="31"/>
      <c r="X16" s="14"/>
      <c r="Y16" s="14"/>
      <c r="Z16" s="30">
        <f t="shared" si="2"/>
        <v>14</v>
      </c>
      <c r="AA16" s="143">
        <v>93</v>
      </c>
      <c r="AB16" s="148">
        <v>2</v>
      </c>
      <c r="AC16" s="12">
        <v>9</v>
      </c>
      <c r="AD16" s="13"/>
      <c r="AE16" s="98"/>
      <c r="AF16" s="13"/>
      <c r="AG16" s="98"/>
      <c r="AH16" s="12"/>
      <c r="AI16" s="12"/>
      <c r="AJ16" s="12"/>
      <c r="AK16" s="17">
        <f t="shared" si="3"/>
        <v>11</v>
      </c>
      <c r="AL16" s="143">
        <f t="shared" si="4"/>
        <v>78.571428571428569</v>
      </c>
      <c r="AM16" s="149">
        <v>1</v>
      </c>
      <c r="AN16" s="14">
        <v>4</v>
      </c>
      <c r="AO16" s="13"/>
      <c r="AP16" s="14"/>
      <c r="AQ16" s="98"/>
      <c r="AR16" s="14"/>
      <c r="AS16" s="13"/>
      <c r="AT16" s="31"/>
      <c r="AU16" s="30">
        <f t="shared" si="5"/>
        <v>5</v>
      </c>
      <c r="AV16" s="143">
        <f t="shared" si="6"/>
        <v>71.428571428571431</v>
      </c>
      <c r="AW16" s="150">
        <v>2</v>
      </c>
      <c r="AX16" s="31">
        <v>9</v>
      </c>
      <c r="AY16" s="14"/>
      <c r="BA16" s="14"/>
      <c r="BB16" s="14"/>
      <c r="BC16" s="14"/>
      <c r="BD16" s="30">
        <f t="shared" si="7"/>
        <v>11</v>
      </c>
      <c r="BE16" s="32">
        <f t="shared" si="8"/>
        <v>84.615384615384613</v>
      </c>
      <c r="BF16" s="103">
        <v>3</v>
      </c>
      <c r="BG16" s="14">
        <v>3</v>
      </c>
      <c r="BH16" s="17">
        <v>1</v>
      </c>
      <c r="BI16" s="12"/>
      <c r="BJ16" s="12"/>
      <c r="BK16" s="12"/>
      <c r="BL16" s="12"/>
      <c r="BM16" s="27">
        <f t="shared" si="9"/>
        <v>7</v>
      </c>
      <c r="BN16" s="146">
        <f t="shared" si="10"/>
        <v>87.5</v>
      </c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</row>
    <row r="17" spans="1:81" ht="18">
      <c r="A17" s="25">
        <v>13</v>
      </c>
      <c r="B17" s="156" t="s">
        <v>32</v>
      </c>
      <c r="C17" s="103">
        <v>5</v>
      </c>
      <c r="D17" s="13">
        <v>8</v>
      </c>
      <c r="E17" s="17">
        <v>2</v>
      </c>
      <c r="F17" s="98"/>
      <c r="G17" s="13"/>
      <c r="H17" s="13"/>
      <c r="I17" s="13"/>
      <c r="J17" s="13"/>
      <c r="K17" s="13"/>
      <c r="L17" s="31"/>
      <c r="M17" s="30">
        <f t="shared" si="0"/>
        <v>15</v>
      </c>
      <c r="N17" s="143">
        <f t="shared" si="1"/>
        <v>100</v>
      </c>
      <c r="O17" s="148">
        <v>5</v>
      </c>
      <c r="P17" s="13">
        <v>10</v>
      </c>
      <c r="Q17" s="13"/>
      <c r="R17" s="98"/>
      <c r="S17" s="35"/>
      <c r="T17" s="36"/>
      <c r="U17" s="12"/>
      <c r="V17" s="31"/>
      <c r="W17" s="31"/>
      <c r="X17" s="14"/>
      <c r="Y17" s="14"/>
      <c r="Z17" s="30">
        <f t="shared" si="2"/>
        <v>15</v>
      </c>
      <c r="AA17" s="143">
        <v>100</v>
      </c>
      <c r="AB17" s="148">
        <v>4</v>
      </c>
      <c r="AC17" s="12">
        <v>9</v>
      </c>
      <c r="AD17" s="13"/>
      <c r="AE17" s="98"/>
      <c r="AF17" s="13"/>
      <c r="AG17" s="98"/>
      <c r="AH17" s="12"/>
      <c r="AI17" s="12"/>
      <c r="AJ17" s="12"/>
      <c r="AK17" s="17">
        <f t="shared" si="3"/>
        <v>13</v>
      </c>
      <c r="AL17" s="143">
        <f t="shared" si="4"/>
        <v>92.857142857142861</v>
      </c>
      <c r="AM17" s="149">
        <v>3</v>
      </c>
      <c r="AN17" s="14">
        <v>4</v>
      </c>
      <c r="AO17" s="13"/>
      <c r="AP17" s="14"/>
      <c r="AQ17" s="98"/>
      <c r="AR17" s="14"/>
      <c r="AS17" s="13"/>
      <c r="AT17" s="31"/>
      <c r="AU17" s="30">
        <f t="shared" si="5"/>
        <v>7</v>
      </c>
      <c r="AV17" s="143">
        <f t="shared" si="6"/>
        <v>100</v>
      </c>
      <c r="AW17" s="150">
        <v>3</v>
      </c>
      <c r="AX17" s="31">
        <v>9</v>
      </c>
      <c r="AY17" s="14"/>
      <c r="BA17" s="14"/>
      <c r="BB17" s="14"/>
      <c r="BC17" s="14"/>
      <c r="BD17" s="30">
        <f t="shared" si="7"/>
        <v>12</v>
      </c>
      <c r="BE17" s="32">
        <f t="shared" si="8"/>
        <v>92.307692307692307</v>
      </c>
      <c r="BF17" s="103">
        <v>3</v>
      </c>
      <c r="BG17" s="14">
        <v>4</v>
      </c>
      <c r="BH17" s="17">
        <v>1</v>
      </c>
      <c r="BI17" s="12"/>
      <c r="BJ17" s="12"/>
      <c r="BK17" s="12"/>
      <c r="BL17" s="12"/>
      <c r="BM17" s="27">
        <f t="shared" si="9"/>
        <v>8</v>
      </c>
      <c r="BN17" s="146">
        <f t="shared" si="10"/>
        <v>100</v>
      </c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</row>
    <row r="18" spans="1:81" ht="18">
      <c r="A18" s="33">
        <v>14</v>
      </c>
      <c r="B18" s="155" t="s">
        <v>33</v>
      </c>
      <c r="C18" s="103">
        <v>5</v>
      </c>
      <c r="D18" s="13">
        <v>8</v>
      </c>
      <c r="E18" s="17">
        <v>2</v>
      </c>
      <c r="F18" s="98"/>
      <c r="G18" s="13"/>
      <c r="H18" s="13"/>
      <c r="I18" s="13"/>
      <c r="J18" s="13"/>
      <c r="K18" s="13"/>
      <c r="L18" s="31"/>
      <c r="M18" s="30">
        <f t="shared" si="0"/>
        <v>15</v>
      </c>
      <c r="N18" s="143">
        <f t="shared" si="1"/>
        <v>100</v>
      </c>
      <c r="O18" s="148">
        <v>5</v>
      </c>
      <c r="P18" s="13">
        <v>10</v>
      </c>
      <c r="Q18" s="13"/>
      <c r="R18" s="98"/>
      <c r="S18" s="35"/>
      <c r="T18" s="36"/>
      <c r="U18" s="12"/>
      <c r="V18" s="31"/>
      <c r="W18" s="31"/>
      <c r="X18" s="14"/>
      <c r="Y18" s="14"/>
      <c r="Z18" s="30">
        <f t="shared" si="2"/>
        <v>15</v>
      </c>
      <c r="AA18" s="143">
        <v>100</v>
      </c>
      <c r="AB18" s="148">
        <v>4</v>
      </c>
      <c r="AC18" s="12">
        <v>9</v>
      </c>
      <c r="AD18" s="13"/>
      <c r="AE18" s="98"/>
      <c r="AF18" s="13"/>
      <c r="AG18" s="98"/>
      <c r="AH18" s="12"/>
      <c r="AI18" s="12"/>
      <c r="AJ18" s="12"/>
      <c r="AK18" s="17">
        <f t="shared" si="3"/>
        <v>13</v>
      </c>
      <c r="AL18" s="143">
        <f t="shared" si="4"/>
        <v>92.857142857142861</v>
      </c>
      <c r="AM18" s="149">
        <v>3</v>
      </c>
      <c r="AN18" s="14">
        <v>4</v>
      </c>
      <c r="AO18" s="13"/>
      <c r="AP18" s="14"/>
      <c r="AQ18" s="98"/>
      <c r="AR18" s="14"/>
      <c r="AS18" s="13"/>
      <c r="AT18" s="31"/>
      <c r="AU18" s="30">
        <f t="shared" si="5"/>
        <v>7</v>
      </c>
      <c r="AV18" s="143">
        <f t="shared" si="6"/>
        <v>100</v>
      </c>
      <c r="AW18" s="150">
        <v>4</v>
      </c>
      <c r="AX18" s="31">
        <v>9</v>
      </c>
      <c r="AY18" s="14"/>
      <c r="BA18" s="14"/>
      <c r="BB18" s="14"/>
      <c r="BC18" s="14"/>
      <c r="BD18" s="30">
        <f t="shared" si="7"/>
        <v>13</v>
      </c>
      <c r="BE18" s="32">
        <f t="shared" si="8"/>
        <v>100</v>
      </c>
      <c r="BF18" s="103">
        <v>1</v>
      </c>
      <c r="BG18" s="14">
        <v>4</v>
      </c>
      <c r="BH18" s="17">
        <v>1</v>
      </c>
      <c r="BI18" s="12"/>
      <c r="BJ18" s="12"/>
      <c r="BK18" s="12"/>
      <c r="BL18" s="12"/>
      <c r="BM18" s="27">
        <f t="shared" si="9"/>
        <v>6</v>
      </c>
      <c r="BN18" s="146">
        <f t="shared" si="10"/>
        <v>75</v>
      </c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</row>
    <row r="19" spans="1:81" ht="18">
      <c r="A19" s="25"/>
      <c r="B19" s="155"/>
      <c r="C19" s="103"/>
      <c r="D19" s="13"/>
      <c r="E19" s="13"/>
      <c r="F19" s="98"/>
      <c r="G19" s="13"/>
      <c r="H19" s="13"/>
      <c r="I19" s="13"/>
      <c r="J19" s="13"/>
      <c r="K19" s="13"/>
      <c r="L19" s="31"/>
      <c r="M19" s="31"/>
      <c r="N19" s="157"/>
      <c r="O19" s="148"/>
      <c r="P19" s="13"/>
      <c r="Q19" s="13"/>
      <c r="R19" s="98"/>
      <c r="S19" s="35"/>
      <c r="T19" s="36"/>
      <c r="U19" s="12"/>
      <c r="V19" s="31"/>
      <c r="W19" s="31"/>
      <c r="X19" s="14"/>
      <c r="Y19" s="14"/>
      <c r="Z19" s="14"/>
      <c r="AA19" s="102"/>
      <c r="AB19" s="148"/>
      <c r="AC19" s="12"/>
      <c r="AD19" s="13"/>
      <c r="AE19" s="98"/>
      <c r="AF19" s="13"/>
      <c r="AG19" s="98"/>
      <c r="AH19" s="12"/>
      <c r="AI19" s="12"/>
      <c r="AJ19" s="12"/>
      <c r="AK19" s="12"/>
      <c r="AL19" s="157"/>
      <c r="AM19" s="149"/>
      <c r="AN19" s="14"/>
      <c r="AO19" s="13"/>
      <c r="AP19" s="14"/>
      <c r="AQ19" s="98"/>
      <c r="AR19" s="14"/>
      <c r="AS19" s="13"/>
      <c r="AT19" s="31"/>
      <c r="AU19" s="31"/>
      <c r="AV19" s="157"/>
      <c r="AW19" s="150"/>
      <c r="AX19" s="31"/>
      <c r="AY19" s="14"/>
      <c r="BA19" s="14"/>
      <c r="BB19" s="14"/>
      <c r="BC19" s="14"/>
      <c r="BD19" s="14"/>
      <c r="BE19" s="158"/>
      <c r="BF19" s="103"/>
      <c r="BG19" s="14"/>
      <c r="BH19" s="12"/>
      <c r="BI19" s="12"/>
      <c r="BJ19" s="12"/>
      <c r="BK19" s="12"/>
      <c r="BL19" s="12"/>
      <c r="BM19" s="12"/>
      <c r="BN19" s="37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</row>
    <row r="20" spans="1:81">
      <c r="A20" s="159"/>
      <c r="B20" s="160"/>
      <c r="C20" s="161">
        <v>4</v>
      </c>
      <c r="D20" s="162">
        <v>8</v>
      </c>
      <c r="E20" s="162">
        <v>1</v>
      </c>
      <c r="F20" s="163"/>
      <c r="G20" s="162"/>
      <c r="H20" s="162"/>
      <c r="I20" s="162"/>
      <c r="J20" s="162"/>
      <c r="K20" s="162"/>
      <c r="L20" s="164"/>
      <c r="M20" s="164">
        <f>SUM(C20:L20)</f>
        <v>13</v>
      </c>
      <c r="N20" s="165">
        <f>M20/13*100</f>
        <v>100</v>
      </c>
      <c r="O20" s="166">
        <v>5</v>
      </c>
      <c r="P20" s="162">
        <v>10</v>
      </c>
      <c r="Q20" s="162"/>
      <c r="R20" s="163"/>
      <c r="S20" s="167"/>
      <c r="T20" s="168"/>
      <c r="U20" s="169"/>
      <c r="V20" s="164"/>
      <c r="W20" s="164"/>
      <c r="X20" s="16"/>
      <c r="Y20" s="16"/>
      <c r="Z20" s="16">
        <f>SUM(O20:Y20)</f>
        <v>15</v>
      </c>
      <c r="AA20" s="170">
        <f>Z20/15*100</f>
        <v>100</v>
      </c>
      <c r="AB20" s="166">
        <v>4</v>
      </c>
      <c r="AC20" s="169">
        <v>11</v>
      </c>
      <c r="AD20" s="162"/>
      <c r="AE20" s="163"/>
      <c r="AF20" s="162"/>
      <c r="AG20" s="163"/>
      <c r="AH20" s="169"/>
      <c r="AI20" s="169"/>
      <c r="AJ20" s="169"/>
      <c r="AK20" s="169">
        <f>SUM(AB20:AJ20)</f>
        <v>15</v>
      </c>
      <c r="AL20" s="165">
        <f>AK20/15*100</f>
        <v>100</v>
      </c>
      <c r="AM20" s="171">
        <v>3</v>
      </c>
      <c r="AN20" s="16">
        <v>4</v>
      </c>
      <c r="AO20" s="162"/>
      <c r="AP20" s="16"/>
      <c r="AQ20" s="163"/>
      <c r="AR20" s="16"/>
      <c r="AS20" s="162"/>
      <c r="AT20" s="164"/>
      <c r="AU20" s="164">
        <f>SUM(AM20:AT20)</f>
        <v>7</v>
      </c>
      <c r="AV20" s="165">
        <f>AU20/7*100</f>
        <v>100</v>
      </c>
      <c r="AW20" s="172">
        <v>4</v>
      </c>
      <c r="AX20" s="164">
        <v>9</v>
      </c>
      <c r="AY20" s="16"/>
      <c r="AZ20" s="173"/>
      <c r="BA20" s="16"/>
      <c r="BB20" s="16"/>
      <c r="BC20" s="16"/>
      <c r="BD20" s="16">
        <f>SUM(AW20:BC20)</f>
        <v>13</v>
      </c>
      <c r="BE20" s="174">
        <f>BD20/13*100</f>
        <v>100</v>
      </c>
      <c r="BF20" s="161">
        <v>4</v>
      </c>
      <c r="BG20" s="16">
        <v>2</v>
      </c>
      <c r="BH20" s="169">
        <v>1</v>
      </c>
      <c r="BI20" s="169"/>
      <c r="BJ20" s="169"/>
      <c r="BK20" s="169"/>
      <c r="BL20" s="169"/>
      <c r="BM20" s="169">
        <f>SUM(BF20:BL20)</f>
        <v>7</v>
      </c>
      <c r="BN20" s="175">
        <f>BM20/7*100</f>
        <v>100</v>
      </c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</row>
    <row r="21" spans="1:81" ht="18">
      <c r="A21" s="25">
        <v>15</v>
      </c>
      <c r="B21" s="155" t="s">
        <v>34</v>
      </c>
      <c r="C21" s="103">
        <v>4</v>
      </c>
      <c r="D21" s="13">
        <v>8</v>
      </c>
      <c r="E21" s="13">
        <v>1</v>
      </c>
      <c r="F21" s="98"/>
      <c r="G21" s="13"/>
      <c r="H21" s="13"/>
      <c r="I21" s="13"/>
      <c r="J21" s="13"/>
      <c r="K21" s="13"/>
      <c r="L21" s="31"/>
      <c r="M21" s="164">
        <f t="shared" ref="M21:M34" si="11">SUM(C21:L21)</f>
        <v>13</v>
      </c>
      <c r="N21" s="165">
        <f t="shared" ref="N21:N34" si="12">M21/13*100</f>
        <v>100</v>
      </c>
      <c r="O21" s="148">
        <v>5</v>
      </c>
      <c r="P21" s="13">
        <v>9</v>
      </c>
      <c r="Q21" s="13"/>
      <c r="R21" s="98"/>
      <c r="S21" s="35"/>
      <c r="T21" s="36"/>
      <c r="U21" s="12"/>
      <c r="V21" s="31"/>
      <c r="W21" s="31"/>
      <c r="X21" s="14"/>
      <c r="Y21" s="14"/>
      <c r="Z21" s="16">
        <f t="shared" ref="Z21:Z34" si="13">SUM(O21:Y21)</f>
        <v>14</v>
      </c>
      <c r="AA21" s="170">
        <f t="shared" ref="AA21:AA34" si="14">Z21/15*100</f>
        <v>93.333333333333329</v>
      </c>
      <c r="AB21" s="148">
        <v>4</v>
      </c>
      <c r="AC21" s="12">
        <v>10</v>
      </c>
      <c r="AD21" s="13"/>
      <c r="AE21" s="98"/>
      <c r="AF21" s="13"/>
      <c r="AG21" s="98"/>
      <c r="AH21" s="12"/>
      <c r="AI21" s="12"/>
      <c r="AJ21" s="12"/>
      <c r="AK21" s="169">
        <f t="shared" ref="AK21:AK34" si="15">SUM(AB21:AJ21)</f>
        <v>14</v>
      </c>
      <c r="AL21" s="165">
        <f t="shared" ref="AL21:AL34" si="16">AK21/15*100</f>
        <v>93.333333333333329</v>
      </c>
      <c r="AM21" s="149">
        <v>3</v>
      </c>
      <c r="AN21" s="14">
        <v>2</v>
      </c>
      <c r="AO21" s="13"/>
      <c r="AP21" s="14"/>
      <c r="AQ21" s="98"/>
      <c r="AR21" s="14"/>
      <c r="AS21" s="13"/>
      <c r="AT21" s="31"/>
      <c r="AU21" s="164">
        <f t="shared" ref="AU21:AU34" si="17">SUM(AM21:AT21)</f>
        <v>5</v>
      </c>
      <c r="AV21" s="165">
        <f t="shared" ref="AV21:AV34" si="18">AU21/7*100</f>
        <v>71.428571428571431</v>
      </c>
      <c r="AW21" s="150">
        <v>4</v>
      </c>
      <c r="AX21" s="31">
        <v>9</v>
      </c>
      <c r="AY21" s="14"/>
      <c r="BA21" s="14"/>
      <c r="BB21" s="14"/>
      <c r="BC21" s="14"/>
      <c r="BD21" s="16">
        <f t="shared" ref="BD21:BD34" si="19">SUM(AW21:BC21)</f>
        <v>13</v>
      </c>
      <c r="BE21" s="174">
        <f t="shared" ref="BE21:BE34" si="20">BD21/13*100</f>
        <v>100</v>
      </c>
      <c r="BF21" s="103">
        <v>3</v>
      </c>
      <c r="BG21" s="14">
        <v>2</v>
      </c>
      <c r="BH21" s="12">
        <v>1</v>
      </c>
      <c r="BI21" s="12"/>
      <c r="BJ21" s="12"/>
      <c r="BK21" s="12"/>
      <c r="BL21" s="12"/>
      <c r="BM21" s="169">
        <f t="shared" ref="BM21:BM50" si="21">SUM(BF21:BL21)</f>
        <v>6</v>
      </c>
      <c r="BN21" s="175">
        <f t="shared" ref="BN21:BN34" si="22">BM21/7*100</f>
        <v>85.714285714285708</v>
      </c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</row>
    <row r="22" spans="1:81" ht="18">
      <c r="A22" s="33">
        <v>16</v>
      </c>
      <c r="B22" s="155" t="s">
        <v>35</v>
      </c>
      <c r="C22" s="103">
        <v>3</v>
      </c>
      <c r="D22" s="13">
        <v>8</v>
      </c>
      <c r="E22" s="13">
        <v>1</v>
      </c>
      <c r="F22" s="98"/>
      <c r="G22" s="13"/>
      <c r="H22" s="13"/>
      <c r="I22" s="13"/>
      <c r="J22" s="13"/>
      <c r="K22" s="13"/>
      <c r="L22" s="31"/>
      <c r="M22" s="164">
        <f t="shared" si="11"/>
        <v>12</v>
      </c>
      <c r="N22" s="165">
        <f t="shared" si="12"/>
        <v>92.307692307692307</v>
      </c>
      <c r="O22" s="148">
        <v>5</v>
      </c>
      <c r="P22" s="13">
        <v>9</v>
      </c>
      <c r="Q22" s="13"/>
      <c r="R22" s="98"/>
      <c r="S22" s="35"/>
      <c r="T22" s="36"/>
      <c r="U22" s="12"/>
      <c r="V22" s="31"/>
      <c r="W22" s="31"/>
      <c r="X22" s="14"/>
      <c r="Y22" s="14"/>
      <c r="Z22" s="16">
        <f t="shared" si="13"/>
        <v>14</v>
      </c>
      <c r="AA22" s="170">
        <f t="shared" si="14"/>
        <v>93.333333333333329</v>
      </c>
      <c r="AB22" s="148">
        <v>4</v>
      </c>
      <c r="AC22" s="12">
        <v>10</v>
      </c>
      <c r="AD22" s="13"/>
      <c r="AE22" s="98"/>
      <c r="AF22" s="13"/>
      <c r="AG22" s="98"/>
      <c r="AH22" s="12"/>
      <c r="AI22" s="12"/>
      <c r="AJ22" s="12"/>
      <c r="AK22" s="169">
        <f t="shared" si="15"/>
        <v>14</v>
      </c>
      <c r="AL22" s="165">
        <f t="shared" si="16"/>
        <v>93.333333333333329</v>
      </c>
      <c r="AM22" s="149">
        <v>3</v>
      </c>
      <c r="AN22" s="14">
        <v>4</v>
      </c>
      <c r="AO22" s="13"/>
      <c r="AP22" s="14"/>
      <c r="AQ22" s="98"/>
      <c r="AR22" s="14"/>
      <c r="AS22" s="13"/>
      <c r="AT22" s="31"/>
      <c r="AU22" s="164">
        <f t="shared" si="17"/>
        <v>7</v>
      </c>
      <c r="AV22" s="165">
        <f t="shared" si="18"/>
        <v>100</v>
      </c>
      <c r="AW22" s="150">
        <v>3</v>
      </c>
      <c r="AX22" s="31">
        <v>9</v>
      </c>
      <c r="AY22" s="14"/>
      <c r="BA22" s="14"/>
      <c r="BB22" s="14"/>
      <c r="BC22" s="14"/>
      <c r="BD22" s="16">
        <f t="shared" si="19"/>
        <v>12</v>
      </c>
      <c r="BE22" s="174">
        <f t="shared" si="20"/>
        <v>92.307692307692307</v>
      </c>
      <c r="BF22" s="103">
        <v>4</v>
      </c>
      <c r="BG22" s="14">
        <v>2</v>
      </c>
      <c r="BH22" s="12">
        <v>1</v>
      </c>
      <c r="BI22" s="12"/>
      <c r="BJ22" s="12"/>
      <c r="BK22" s="12"/>
      <c r="BL22" s="12"/>
      <c r="BM22" s="169">
        <f t="shared" si="21"/>
        <v>7</v>
      </c>
      <c r="BN22" s="175">
        <f t="shared" si="22"/>
        <v>100</v>
      </c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</row>
    <row r="23" spans="1:81" ht="18">
      <c r="A23" s="25">
        <v>17</v>
      </c>
      <c r="B23" s="155" t="s">
        <v>36</v>
      </c>
      <c r="C23" s="103">
        <v>4</v>
      </c>
      <c r="D23" s="13">
        <v>8</v>
      </c>
      <c r="E23" s="13">
        <v>1</v>
      </c>
      <c r="F23" s="98"/>
      <c r="G23" s="13"/>
      <c r="H23" s="13"/>
      <c r="I23" s="13"/>
      <c r="J23" s="13"/>
      <c r="K23" s="13"/>
      <c r="L23" s="31"/>
      <c r="M23" s="164">
        <f t="shared" si="11"/>
        <v>13</v>
      </c>
      <c r="N23" s="165">
        <f t="shared" si="12"/>
        <v>100</v>
      </c>
      <c r="O23" s="148">
        <v>5</v>
      </c>
      <c r="P23" s="13">
        <v>9</v>
      </c>
      <c r="Q23" s="13"/>
      <c r="R23" s="98"/>
      <c r="S23" s="35"/>
      <c r="T23" s="36"/>
      <c r="U23" s="12"/>
      <c r="V23" s="31"/>
      <c r="W23" s="31"/>
      <c r="X23" s="14"/>
      <c r="Y23" s="14"/>
      <c r="Z23" s="16">
        <f t="shared" si="13"/>
        <v>14</v>
      </c>
      <c r="AA23" s="170">
        <f t="shared" si="14"/>
        <v>93.333333333333329</v>
      </c>
      <c r="AB23" s="148">
        <v>4</v>
      </c>
      <c r="AC23" s="12">
        <v>10</v>
      </c>
      <c r="AD23" s="13"/>
      <c r="AE23" s="98"/>
      <c r="AF23" s="13"/>
      <c r="AG23" s="98"/>
      <c r="AH23" s="12"/>
      <c r="AI23" s="12"/>
      <c r="AJ23" s="12"/>
      <c r="AK23" s="169">
        <f t="shared" si="15"/>
        <v>14</v>
      </c>
      <c r="AL23" s="165">
        <f t="shared" si="16"/>
        <v>93.333333333333329</v>
      </c>
      <c r="AM23" s="149">
        <v>2</v>
      </c>
      <c r="AN23" s="14">
        <v>4</v>
      </c>
      <c r="AO23" s="13"/>
      <c r="AP23" s="14"/>
      <c r="AQ23" s="98"/>
      <c r="AR23" s="14"/>
      <c r="AS23" s="13"/>
      <c r="AT23" s="31"/>
      <c r="AU23" s="164">
        <f t="shared" si="17"/>
        <v>6</v>
      </c>
      <c r="AV23" s="165">
        <f t="shared" si="18"/>
        <v>85.714285714285708</v>
      </c>
      <c r="AW23" s="150">
        <v>4</v>
      </c>
      <c r="AX23" s="31">
        <v>9</v>
      </c>
      <c r="AY23" s="14"/>
      <c r="BA23" s="14"/>
      <c r="BB23" s="14"/>
      <c r="BC23" s="14"/>
      <c r="BD23" s="16">
        <f t="shared" si="19"/>
        <v>13</v>
      </c>
      <c r="BE23" s="174">
        <f t="shared" si="20"/>
        <v>100</v>
      </c>
      <c r="BF23" s="103">
        <v>3</v>
      </c>
      <c r="BG23" s="14">
        <v>2</v>
      </c>
      <c r="BH23" s="12">
        <v>1</v>
      </c>
      <c r="BI23" s="12"/>
      <c r="BJ23" s="12"/>
      <c r="BK23" s="12"/>
      <c r="BL23" s="12"/>
      <c r="BM23" s="169">
        <f t="shared" si="21"/>
        <v>6</v>
      </c>
      <c r="BN23" s="175">
        <f t="shared" si="22"/>
        <v>85.714285714285708</v>
      </c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</row>
    <row r="24" spans="1:81" ht="18">
      <c r="A24" s="33">
        <v>18</v>
      </c>
      <c r="B24" s="155" t="s">
        <v>37</v>
      </c>
      <c r="C24" s="103">
        <v>2</v>
      </c>
      <c r="D24" s="13">
        <v>7</v>
      </c>
      <c r="E24" s="13">
        <v>1</v>
      </c>
      <c r="F24" s="98"/>
      <c r="G24" s="13"/>
      <c r="H24" s="13"/>
      <c r="I24" s="13"/>
      <c r="J24" s="13"/>
      <c r="K24" s="13"/>
      <c r="L24" s="31"/>
      <c r="M24" s="164">
        <f t="shared" si="11"/>
        <v>10</v>
      </c>
      <c r="N24" s="165">
        <f t="shared" si="12"/>
        <v>76.923076923076934</v>
      </c>
      <c r="O24" s="148">
        <v>3</v>
      </c>
      <c r="P24" s="13">
        <v>10</v>
      </c>
      <c r="Q24" s="13"/>
      <c r="R24" s="98"/>
      <c r="S24" s="35"/>
      <c r="T24" s="36"/>
      <c r="U24" s="12"/>
      <c r="V24" s="31"/>
      <c r="W24" s="31"/>
      <c r="X24" s="14"/>
      <c r="Y24" s="14"/>
      <c r="Z24" s="16">
        <f t="shared" si="13"/>
        <v>13</v>
      </c>
      <c r="AA24" s="170">
        <f t="shared" si="14"/>
        <v>86.666666666666671</v>
      </c>
      <c r="AB24" s="148">
        <v>1</v>
      </c>
      <c r="AC24" s="12">
        <v>8</v>
      </c>
      <c r="AD24" s="13"/>
      <c r="AE24" s="98"/>
      <c r="AF24" s="13"/>
      <c r="AG24" s="98"/>
      <c r="AH24" s="12"/>
      <c r="AI24" s="12"/>
      <c r="AJ24" s="12"/>
      <c r="AK24" s="169">
        <f t="shared" si="15"/>
        <v>9</v>
      </c>
      <c r="AL24" s="165">
        <f t="shared" si="16"/>
        <v>60</v>
      </c>
      <c r="AM24" s="149">
        <v>2</v>
      </c>
      <c r="AN24" s="14">
        <v>4</v>
      </c>
      <c r="AO24" s="13"/>
      <c r="AP24" s="14"/>
      <c r="AQ24" s="98"/>
      <c r="AR24" s="14"/>
      <c r="AS24" s="13"/>
      <c r="AT24" s="31"/>
      <c r="AU24" s="164">
        <f t="shared" si="17"/>
        <v>6</v>
      </c>
      <c r="AV24" s="165">
        <f t="shared" si="18"/>
        <v>85.714285714285708</v>
      </c>
      <c r="AW24" s="150">
        <v>2</v>
      </c>
      <c r="AX24" s="31">
        <v>9</v>
      </c>
      <c r="AY24" s="14"/>
      <c r="BA24" s="14"/>
      <c r="BB24" s="14"/>
      <c r="BC24" s="14"/>
      <c r="BD24" s="16">
        <f t="shared" si="19"/>
        <v>11</v>
      </c>
      <c r="BE24" s="174">
        <f t="shared" si="20"/>
        <v>84.615384615384613</v>
      </c>
      <c r="BF24" s="103">
        <v>3</v>
      </c>
      <c r="BG24" s="14">
        <v>2</v>
      </c>
      <c r="BH24" s="12">
        <v>1</v>
      </c>
      <c r="BI24" s="12"/>
      <c r="BJ24" s="12"/>
      <c r="BK24" s="12"/>
      <c r="BL24" s="12"/>
      <c r="BM24" s="169">
        <f t="shared" si="21"/>
        <v>6</v>
      </c>
      <c r="BN24" s="175">
        <f t="shared" si="22"/>
        <v>85.714285714285708</v>
      </c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</row>
    <row r="25" spans="1:81" ht="18">
      <c r="A25" s="25">
        <v>19</v>
      </c>
      <c r="B25" s="155" t="s">
        <v>38</v>
      </c>
      <c r="C25" s="103">
        <v>4</v>
      </c>
      <c r="D25" s="13">
        <v>7</v>
      </c>
      <c r="E25" s="13">
        <v>1</v>
      </c>
      <c r="F25" s="98"/>
      <c r="G25" s="13"/>
      <c r="H25" s="13"/>
      <c r="I25" s="13"/>
      <c r="J25" s="13"/>
      <c r="K25" s="13"/>
      <c r="L25" s="31"/>
      <c r="M25" s="164">
        <f t="shared" si="11"/>
        <v>12</v>
      </c>
      <c r="N25" s="165">
        <f t="shared" si="12"/>
        <v>92.307692307692307</v>
      </c>
      <c r="O25" s="148">
        <v>5</v>
      </c>
      <c r="P25" s="13">
        <v>10</v>
      </c>
      <c r="Q25" s="13"/>
      <c r="R25" s="98"/>
      <c r="S25" s="35"/>
      <c r="T25" s="36"/>
      <c r="U25" s="12"/>
      <c r="V25" s="31"/>
      <c r="W25" s="31"/>
      <c r="X25" s="14"/>
      <c r="Y25" s="14"/>
      <c r="Z25" s="16">
        <f t="shared" si="13"/>
        <v>15</v>
      </c>
      <c r="AA25" s="170">
        <f t="shared" si="14"/>
        <v>100</v>
      </c>
      <c r="AB25" s="148">
        <v>3</v>
      </c>
      <c r="AC25" s="12">
        <v>11</v>
      </c>
      <c r="AD25" s="13"/>
      <c r="AE25" s="98"/>
      <c r="AF25" s="13"/>
      <c r="AG25" s="98"/>
      <c r="AH25" s="12"/>
      <c r="AI25" s="12"/>
      <c r="AJ25" s="12"/>
      <c r="AK25" s="169">
        <f t="shared" si="15"/>
        <v>14</v>
      </c>
      <c r="AL25" s="165">
        <f t="shared" si="16"/>
        <v>93.333333333333329</v>
      </c>
      <c r="AM25" s="149">
        <v>3</v>
      </c>
      <c r="AN25" s="14">
        <v>4</v>
      </c>
      <c r="AO25" s="13"/>
      <c r="AP25" s="14"/>
      <c r="AQ25" s="98"/>
      <c r="AR25" s="14"/>
      <c r="AS25" s="13"/>
      <c r="AT25" s="31"/>
      <c r="AU25" s="164">
        <f t="shared" si="17"/>
        <v>7</v>
      </c>
      <c r="AV25" s="165">
        <f t="shared" si="18"/>
        <v>100</v>
      </c>
      <c r="AW25" s="150">
        <v>4</v>
      </c>
      <c r="AX25" s="31">
        <v>9</v>
      </c>
      <c r="AY25" s="14"/>
      <c r="BA25" s="14"/>
      <c r="BB25" s="14"/>
      <c r="BC25" s="14"/>
      <c r="BD25" s="16">
        <f t="shared" si="19"/>
        <v>13</v>
      </c>
      <c r="BE25" s="174">
        <f t="shared" si="20"/>
        <v>100</v>
      </c>
      <c r="BF25" s="103">
        <v>3</v>
      </c>
      <c r="BG25" s="14">
        <v>2</v>
      </c>
      <c r="BH25" s="12">
        <v>1</v>
      </c>
      <c r="BI25" s="12"/>
      <c r="BJ25" s="12"/>
      <c r="BK25" s="12"/>
      <c r="BL25" s="12"/>
      <c r="BM25" s="169">
        <f t="shared" si="21"/>
        <v>6</v>
      </c>
      <c r="BN25" s="175">
        <f t="shared" si="22"/>
        <v>85.714285714285708</v>
      </c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</row>
    <row r="26" spans="1:81" ht="18">
      <c r="A26" s="33">
        <v>20</v>
      </c>
      <c r="B26" s="155" t="s">
        <v>39</v>
      </c>
      <c r="C26" s="103">
        <v>4</v>
      </c>
      <c r="D26" s="13">
        <v>8</v>
      </c>
      <c r="E26" s="13">
        <v>1</v>
      </c>
      <c r="F26" s="98"/>
      <c r="G26" s="13"/>
      <c r="H26" s="13"/>
      <c r="I26" s="13"/>
      <c r="J26" s="13"/>
      <c r="K26" s="13"/>
      <c r="L26" s="31"/>
      <c r="M26" s="164">
        <f t="shared" si="11"/>
        <v>13</v>
      </c>
      <c r="N26" s="165">
        <f t="shared" si="12"/>
        <v>100</v>
      </c>
      <c r="O26" s="148">
        <v>5</v>
      </c>
      <c r="P26" s="13">
        <v>9</v>
      </c>
      <c r="Q26" s="13"/>
      <c r="R26" s="98"/>
      <c r="S26" s="35"/>
      <c r="T26" s="36"/>
      <c r="U26" s="12"/>
      <c r="V26" s="31"/>
      <c r="W26" s="31"/>
      <c r="X26" s="14"/>
      <c r="Y26" s="14"/>
      <c r="Z26" s="16">
        <f t="shared" si="13"/>
        <v>14</v>
      </c>
      <c r="AA26" s="170">
        <f t="shared" si="14"/>
        <v>93.333333333333329</v>
      </c>
      <c r="AB26" s="148">
        <v>4</v>
      </c>
      <c r="AC26" s="12">
        <v>11</v>
      </c>
      <c r="AD26" s="13"/>
      <c r="AE26" s="98"/>
      <c r="AF26" s="13"/>
      <c r="AG26" s="98"/>
      <c r="AH26" s="12"/>
      <c r="AI26" s="12"/>
      <c r="AJ26" s="12"/>
      <c r="AK26" s="169">
        <f t="shared" si="15"/>
        <v>15</v>
      </c>
      <c r="AL26" s="165">
        <f t="shared" si="16"/>
        <v>100</v>
      </c>
      <c r="AM26" s="149">
        <v>3</v>
      </c>
      <c r="AN26" s="14">
        <v>4</v>
      </c>
      <c r="AO26" s="13"/>
      <c r="AP26" s="14"/>
      <c r="AQ26" s="98"/>
      <c r="AR26" s="14"/>
      <c r="AS26" s="13"/>
      <c r="AT26" s="31"/>
      <c r="AU26" s="164">
        <f t="shared" si="17"/>
        <v>7</v>
      </c>
      <c r="AV26" s="165">
        <f t="shared" si="18"/>
        <v>100</v>
      </c>
      <c r="AW26" s="150">
        <v>4</v>
      </c>
      <c r="AX26" s="31">
        <v>9</v>
      </c>
      <c r="AY26" s="14"/>
      <c r="BA26" s="14"/>
      <c r="BB26" s="14"/>
      <c r="BC26" s="14"/>
      <c r="BD26" s="16">
        <f t="shared" si="19"/>
        <v>13</v>
      </c>
      <c r="BE26" s="174">
        <f t="shared" si="20"/>
        <v>100</v>
      </c>
      <c r="BF26" s="103">
        <v>3</v>
      </c>
      <c r="BG26" s="14">
        <v>2</v>
      </c>
      <c r="BH26" s="12">
        <v>1</v>
      </c>
      <c r="BI26" s="12"/>
      <c r="BJ26" s="12"/>
      <c r="BK26" s="12"/>
      <c r="BL26" s="12"/>
      <c r="BM26" s="169">
        <f t="shared" si="21"/>
        <v>6</v>
      </c>
      <c r="BN26" s="175">
        <f t="shared" si="22"/>
        <v>85.714285714285708</v>
      </c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</row>
    <row r="27" spans="1:81" ht="18">
      <c r="A27" s="25">
        <v>21</v>
      </c>
      <c r="B27" s="155" t="s">
        <v>40</v>
      </c>
      <c r="C27" s="103">
        <v>1</v>
      </c>
      <c r="D27" s="13">
        <v>8</v>
      </c>
      <c r="E27" s="13">
        <v>1</v>
      </c>
      <c r="F27" s="98"/>
      <c r="G27" s="13"/>
      <c r="H27" s="13"/>
      <c r="I27" s="13"/>
      <c r="J27" s="13"/>
      <c r="K27" s="13"/>
      <c r="L27" s="31"/>
      <c r="M27" s="164">
        <f t="shared" si="11"/>
        <v>10</v>
      </c>
      <c r="N27" s="165">
        <f t="shared" si="12"/>
        <v>76.923076923076934</v>
      </c>
      <c r="O27" s="148">
        <v>4</v>
      </c>
      <c r="P27" s="13">
        <v>10</v>
      </c>
      <c r="Q27" s="13"/>
      <c r="R27" s="98"/>
      <c r="S27" s="35"/>
      <c r="T27" s="36"/>
      <c r="U27" s="12"/>
      <c r="V27" s="31"/>
      <c r="W27" s="31"/>
      <c r="X27" s="14"/>
      <c r="Y27" s="14"/>
      <c r="Z27" s="16">
        <f t="shared" si="13"/>
        <v>14</v>
      </c>
      <c r="AA27" s="170">
        <f t="shared" si="14"/>
        <v>93.333333333333329</v>
      </c>
      <c r="AB27" s="148">
        <v>2</v>
      </c>
      <c r="AC27" s="12">
        <v>11</v>
      </c>
      <c r="AD27" s="13"/>
      <c r="AE27" s="98"/>
      <c r="AF27" s="13"/>
      <c r="AG27" s="98"/>
      <c r="AH27" s="12"/>
      <c r="AI27" s="12"/>
      <c r="AJ27" s="12"/>
      <c r="AK27" s="169">
        <f t="shared" si="15"/>
        <v>13</v>
      </c>
      <c r="AL27" s="165">
        <f t="shared" si="16"/>
        <v>86.666666666666671</v>
      </c>
      <c r="AM27" s="149">
        <v>3</v>
      </c>
      <c r="AN27" s="14">
        <v>4</v>
      </c>
      <c r="AO27" s="13"/>
      <c r="AP27" s="14"/>
      <c r="AQ27" s="98"/>
      <c r="AR27" s="14"/>
      <c r="AS27" s="13"/>
      <c r="AT27" s="31"/>
      <c r="AU27" s="164">
        <f t="shared" si="17"/>
        <v>7</v>
      </c>
      <c r="AV27" s="165">
        <f t="shared" si="18"/>
        <v>100</v>
      </c>
      <c r="AW27" s="150">
        <v>3</v>
      </c>
      <c r="AX27" s="31">
        <v>9</v>
      </c>
      <c r="AY27" s="14"/>
      <c r="BA27" s="14"/>
      <c r="BB27" s="14"/>
      <c r="BC27" s="14"/>
      <c r="BD27" s="16">
        <f t="shared" si="19"/>
        <v>12</v>
      </c>
      <c r="BE27" s="174">
        <f t="shared" si="20"/>
        <v>92.307692307692307</v>
      </c>
      <c r="BF27" s="103">
        <v>3</v>
      </c>
      <c r="BG27" s="14">
        <v>2</v>
      </c>
      <c r="BH27" s="12">
        <v>1</v>
      </c>
      <c r="BI27" s="12"/>
      <c r="BJ27" s="12"/>
      <c r="BK27" s="12"/>
      <c r="BL27" s="12"/>
      <c r="BM27" s="169">
        <f t="shared" si="21"/>
        <v>6</v>
      </c>
      <c r="BN27" s="175">
        <f t="shared" si="22"/>
        <v>85.714285714285708</v>
      </c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</row>
    <row r="28" spans="1:81" ht="18">
      <c r="A28" s="33">
        <v>22</v>
      </c>
      <c r="B28" s="155" t="s">
        <v>41</v>
      </c>
      <c r="C28" s="103">
        <v>3</v>
      </c>
      <c r="D28" s="13">
        <v>7</v>
      </c>
      <c r="E28" s="13">
        <v>1</v>
      </c>
      <c r="F28" s="98"/>
      <c r="G28" s="13"/>
      <c r="H28" s="13"/>
      <c r="I28" s="13"/>
      <c r="J28" s="13"/>
      <c r="K28" s="13"/>
      <c r="L28" s="31"/>
      <c r="M28" s="164">
        <f t="shared" si="11"/>
        <v>11</v>
      </c>
      <c r="N28" s="165">
        <f t="shared" si="12"/>
        <v>84.615384615384613</v>
      </c>
      <c r="O28" s="148">
        <v>4</v>
      </c>
      <c r="P28" s="13">
        <v>8</v>
      </c>
      <c r="Q28" s="13"/>
      <c r="R28" s="98"/>
      <c r="S28" s="35"/>
      <c r="T28" s="36"/>
      <c r="U28" s="12"/>
      <c r="V28" s="31"/>
      <c r="W28" s="31"/>
      <c r="X28" s="14"/>
      <c r="Y28" s="14"/>
      <c r="Z28" s="16">
        <f t="shared" si="13"/>
        <v>12</v>
      </c>
      <c r="AA28" s="170">
        <f t="shared" si="14"/>
        <v>80</v>
      </c>
      <c r="AB28" s="148">
        <v>3</v>
      </c>
      <c r="AC28" s="13">
        <v>10</v>
      </c>
      <c r="AD28" s="13"/>
      <c r="AE28" s="98"/>
      <c r="AF28" s="13"/>
      <c r="AG28" s="98"/>
      <c r="AH28" s="12"/>
      <c r="AI28" s="12"/>
      <c r="AJ28" s="12"/>
      <c r="AK28" s="169">
        <f t="shared" si="15"/>
        <v>13</v>
      </c>
      <c r="AL28" s="165">
        <f t="shared" si="16"/>
        <v>86.666666666666671</v>
      </c>
      <c r="AM28" s="149">
        <v>2</v>
      </c>
      <c r="AN28" s="14">
        <v>4</v>
      </c>
      <c r="AO28" s="13"/>
      <c r="AP28" s="14"/>
      <c r="AQ28" s="98"/>
      <c r="AR28" s="14"/>
      <c r="AS28" s="13"/>
      <c r="AT28" s="31"/>
      <c r="AU28" s="164">
        <f t="shared" si="17"/>
        <v>6</v>
      </c>
      <c r="AV28" s="165">
        <f t="shared" si="18"/>
        <v>85.714285714285708</v>
      </c>
      <c r="AW28" s="150">
        <v>3</v>
      </c>
      <c r="AX28" s="31">
        <v>8</v>
      </c>
      <c r="AY28" s="14"/>
      <c r="BA28" s="14"/>
      <c r="BB28" s="14"/>
      <c r="BC28" s="14"/>
      <c r="BD28" s="16">
        <f t="shared" si="19"/>
        <v>11</v>
      </c>
      <c r="BE28" s="174">
        <f t="shared" si="20"/>
        <v>84.615384615384613</v>
      </c>
      <c r="BF28" s="103">
        <v>3</v>
      </c>
      <c r="BG28" s="14">
        <v>2</v>
      </c>
      <c r="BH28" s="12">
        <v>1</v>
      </c>
      <c r="BI28" s="12"/>
      <c r="BJ28" s="12"/>
      <c r="BK28" s="12"/>
      <c r="BL28" s="12"/>
      <c r="BM28" s="169">
        <f t="shared" si="21"/>
        <v>6</v>
      </c>
      <c r="BN28" s="175">
        <f t="shared" si="22"/>
        <v>85.714285714285708</v>
      </c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</row>
    <row r="29" spans="1:81" ht="18">
      <c r="A29" s="25">
        <v>23</v>
      </c>
      <c r="B29" s="155" t="s">
        <v>42</v>
      </c>
      <c r="C29" s="103">
        <v>4</v>
      </c>
      <c r="D29" s="13">
        <v>6</v>
      </c>
      <c r="E29" s="13">
        <v>1</v>
      </c>
      <c r="F29" s="98"/>
      <c r="G29" s="13"/>
      <c r="H29" s="13"/>
      <c r="I29" s="13"/>
      <c r="J29" s="13"/>
      <c r="K29" s="13"/>
      <c r="L29" s="31"/>
      <c r="M29" s="164">
        <f t="shared" si="11"/>
        <v>11</v>
      </c>
      <c r="N29" s="165">
        <f t="shared" si="12"/>
        <v>84.615384615384613</v>
      </c>
      <c r="O29" s="148">
        <v>5</v>
      </c>
      <c r="P29" s="13">
        <v>6</v>
      </c>
      <c r="Q29" s="13"/>
      <c r="R29" s="98"/>
      <c r="S29" s="35"/>
      <c r="T29" s="36"/>
      <c r="U29" s="12"/>
      <c r="V29" s="31"/>
      <c r="W29" s="31"/>
      <c r="X29" s="14"/>
      <c r="Y29" s="14"/>
      <c r="Z29" s="16">
        <f t="shared" si="13"/>
        <v>11</v>
      </c>
      <c r="AA29" s="170">
        <f t="shared" si="14"/>
        <v>73.333333333333329</v>
      </c>
      <c r="AB29" s="148">
        <v>4</v>
      </c>
      <c r="AC29" s="13">
        <v>8</v>
      </c>
      <c r="AD29" s="13"/>
      <c r="AE29" s="98"/>
      <c r="AF29" s="13"/>
      <c r="AG29" s="98"/>
      <c r="AH29" s="12"/>
      <c r="AI29" s="12"/>
      <c r="AJ29" s="12"/>
      <c r="AK29" s="169">
        <f t="shared" si="15"/>
        <v>12</v>
      </c>
      <c r="AL29" s="165">
        <f t="shared" si="16"/>
        <v>80</v>
      </c>
      <c r="AM29" s="149">
        <v>3</v>
      </c>
      <c r="AN29" s="14">
        <v>4</v>
      </c>
      <c r="AO29" s="13"/>
      <c r="AP29" s="14"/>
      <c r="AQ29" s="98"/>
      <c r="AR29" s="14"/>
      <c r="AS29" s="13"/>
      <c r="AT29" s="31"/>
      <c r="AU29" s="164">
        <f t="shared" si="17"/>
        <v>7</v>
      </c>
      <c r="AV29" s="165">
        <f t="shared" si="18"/>
        <v>100</v>
      </c>
      <c r="AW29" s="150">
        <v>4</v>
      </c>
      <c r="AX29" s="31">
        <v>8</v>
      </c>
      <c r="AY29" s="14"/>
      <c r="BA29" s="14"/>
      <c r="BB29" s="14"/>
      <c r="BC29" s="14"/>
      <c r="BD29" s="16">
        <f t="shared" si="19"/>
        <v>12</v>
      </c>
      <c r="BE29" s="174">
        <f t="shared" si="20"/>
        <v>92.307692307692307</v>
      </c>
      <c r="BF29" s="103">
        <v>4</v>
      </c>
      <c r="BG29" s="14">
        <v>2</v>
      </c>
      <c r="BH29" s="12">
        <v>1</v>
      </c>
      <c r="BI29" s="12"/>
      <c r="BJ29" s="12"/>
      <c r="BK29" s="12"/>
      <c r="BL29" s="12"/>
      <c r="BM29" s="169">
        <f t="shared" si="21"/>
        <v>7</v>
      </c>
      <c r="BN29" s="175">
        <f t="shared" si="22"/>
        <v>100</v>
      </c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</row>
    <row r="30" spans="1:81" ht="18">
      <c r="A30" s="33">
        <v>24</v>
      </c>
      <c r="B30" s="155" t="s">
        <v>43</v>
      </c>
      <c r="C30" s="103">
        <v>3</v>
      </c>
      <c r="D30" s="13">
        <v>7</v>
      </c>
      <c r="E30" s="13">
        <v>1</v>
      </c>
      <c r="F30" s="98"/>
      <c r="G30" s="13"/>
      <c r="H30" s="13"/>
      <c r="I30" s="13"/>
      <c r="J30" s="13"/>
      <c r="K30" s="13"/>
      <c r="L30" s="31"/>
      <c r="M30" s="164">
        <f t="shared" si="11"/>
        <v>11</v>
      </c>
      <c r="N30" s="165">
        <f t="shared" si="12"/>
        <v>84.615384615384613</v>
      </c>
      <c r="O30" s="148">
        <v>4</v>
      </c>
      <c r="P30" s="13">
        <v>10</v>
      </c>
      <c r="Q30" s="13"/>
      <c r="R30" s="98"/>
      <c r="S30" s="35"/>
      <c r="T30" s="36"/>
      <c r="U30" s="12"/>
      <c r="V30" s="31"/>
      <c r="W30" s="31"/>
      <c r="X30" s="14"/>
      <c r="Y30" s="14"/>
      <c r="Z30" s="16">
        <f t="shared" si="13"/>
        <v>14</v>
      </c>
      <c r="AA30" s="170">
        <f t="shared" si="14"/>
        <v>93.333333333333329</v>
      </c>
      <c r="AB30" s="148">
        <v>4</v>
      </c>
      <c r="AC30" s="12">
        <v>10</v>
      </c>
      <c r="AD30" s="13"/>
      <c r="AE30" s="98"/>
      <c r="AF30" s="13"/>
      <c r="AG30" s="98"/>
      <c r="AH30" s="12"/>
      <c r="AI30" s="12"/>
      <c r="AJ30" s="12"/>
      <c r="AK30" s="169">
        <f t="shared" si="15"/>
        <v>14</v>
      </c>
      <c r="AL30" s="165">
        <f t="shared" si="16"/>
        <v>93.333333333333329</v>
      </c>
      <c r="AM30" s="149">
        <v>3</v>
      </c>
      <c r="AN30" s="14">
        <v>4</v>
      </c>
      <c r="AO30" s="13"/>
      <c r="AP30" s="14"/>
      <c r="AQ30" s="98"/>
      <c r="AR30" s="14"/>
      <c r="AS30" s="13"/>
      <c r="AT30" s="31"/>
      <c r="AU30" s="164">
        <f t="shared" si="17"/>
        <v>7</v>
      </c>
      <c r="AV30" s="165">
        <f t="shared" si="18"/>
        <v>100</v>
      </c>
      <c r="AW30" s="150">
        <v>3</v>
      </c>
      <c r="AX30" s="31">
        <v>9</v>
      </c>
      <c r="AY30" s="14"/>
      <c r="BA30" s="14"/>
      <c r="BB30" s="14"/>
      <c r="BC30" s="14"/>
      <c r="BD30" s="16">
        <f t="shared" si="19"/>
        <v>12</v>
      </c>
      <c r="BE30" s="174">
        <f t="shared" si="20"/>
        <v>92.307692307692307</v>
      </c>
      <c r="BF30" s="103">
        <v>3</v>
      </c>
      <c r="BG30" s="14">
        <v>2</v>
      </c>
      <c r="BH30" s="12">
        <v>1</v>
      </c>
      <c r="BI30" s="12"/>
      <c r="BJ30" s="12"/>
      <c r="BK30" s="12"/>
      <c r="BL30" s="12"/>
      <c r="BM30" s="169">
        <f t="shared" si="21"/>
        <v>6</v>
      </c>
      <c r="BN30" s="175">
        <f t="shared" si="22"/>
        <v>85.714285714285708</v>
      </c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</row>
    <row r="31" spans="1:81" ht="18">
      <c r="A31" s="25">
        <v>25</v>
      </c>
      <c r="B31" s="155" t="s">
        <v>44</v>
      </c>
      <c r="C31" s="103">
        <v>4</v>
      </c>
      <c r="D31" s="13">
        <v>8</v>
      </c>
      <c r="E31" s="13">
        <v>1</v>
      </c>
      <c r="F31" s="98"/>
      <c r="G31" s="13"/>
      <c r="H31" s="13"/>
      <c r="I31" s="13"/>
      <c r="J31" s="13"/>
      <c r="K31" s="13"/>
      <c r="L31" s="31"/>
      <c r="M31" s="164">
        <f t="shared" si="11"/>
        <v>13</v>
      </c>
      <c r="N31" s="165">
        <f t="shared" si="12"/>
        <v>100</v>
      </c>
      <c r="O31" s="148">
        <v>5</v>
      </c>
      <c r="P31" s="13">
        <v>10</v>
      </c>
      <c r="Q31" s="13"/>
      <c r="R31" s="98"/>
      <c r="S31" s="35"/>
      <c r="T31" s="36"/>
      <c r="U31" s="12"/>
      <c r="V31" s="31"/>
      <c r="W31" s="31"/>
      <c r="X31" s="14"/>
      <c r="Y31" s="14"/>
      <c r="Z31" s="16">
        <f t="shared" si="13"/>
        <v>15</v>
      </c>
      <c r="AA31" s="170">
        <f t="shared" si="14"/>
        <v>100</v>
      </c>
      <c r="AB31" s="148">
        <v>3</v>
      </c>
      <c r="AC31" s="12">
        <v>11</v>
      </c>
      <c r="AD31" s="13"/>
      <c r="AE31" s="98"/>
      <c r="AF31" s="13"/>
      <c r="AG31" s="98"/>
      <c r="AH31" s="12"/>
      <c r="AI31" s="12"/>
      <c r="AJ31" s="12"/>
      <c r="AK31" s="169">
        <f t="shared" si="15"/>
        <v>14</v>
      </c>
      <c r="AL31" s="165">
        <f t="shared" si="16"/>
        <v>93.333333333333329</v>
      </c>
      <c r="AM31" s="149">
        <v>3</v>
      </c>
      <c r="AN31" s="14">
        <v>4</v>
      </c>
      <c r="AO31" s="13"/>
      <c r="AP31" s="14"/>
      <c r="AQ31" s="98"/>
      <c r="AR31" s="14"/>
      <c r="AS31" s="13"/>
      <c r="AT31" s="31"/>
      <c r="AU31" s="164">
        <f t="shared" si="17"/>
        <v>7</v>
      </c>
      <c r="AV31" s="165">
        <f t="shared" si="18"/>
        <v>100</v>
      </c>
      <c r="AW31" s="150">
        <v>4</v>
      </c>
      <c r="AX31" s="31">
        <v>9</v>
      </c>
      <c r="AY31" s="14"/>
      <c r="BA31" s="14"/>
      <c r="BB31" s="14"/>
      <c r="BC31" s="14"/>
      <c r="BD31" s="16">
        <f t="shared" si="19"/>
        <v>13</v>
      </c>
      <c r="BE31" s="174">
        <f t="shared" si="20"/>
        <v>100</v>
      </c>
      <c r="BF31" s="103">
        <v>4</v>
      </c>
      <c r="BG31" s="14">
        <v>2</v>
      </c>
      <c r="BH31" s="12">
        <v>1</v>
      </c>
      <c r="BI31" s="12"/>
      <c r="BJ31" s="12"/>
      <c r="BK31" s="12"/>
      <c r="BL31" s="12"/>
      <c r="BM31" s="169">
        <f t="shared" si="21"/>
        <v>7</v>
      </c>
      <c r="BN31" s="175">
        <f t="shared" si="22"/>
        <v>100</v>
      </c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</row>
    <row r="32" spans="1:81" ht="18">
      <c r="A32" s="33">
        <v>26</v>
      </c>
      <c r="B32" s="155" t="s">
        <v>45</v>
      </c>
      <c r="C32" s="103">
        <v>4</v>
      </c>
      <c r="D32" s="13">
        <v>6</v>
      </c>
      <c r="E32" s="13">
        <v>1</v>
      </c>
      <c r="F32" s="98"/>
      <c r="G32" s="13"/>
      <c r="H32" s="13"/>
      <c r="I32" s="13"/>
      <c r="J32" s="13"/>
      <c r="K32" s="13"/>
      <c r="L32" s="31"/>
      <c r="M32" s="164">
        <f t="shared" si="11"/>
        <v>11</v>
      </c>
      <c r="N32" s="165">
        <f t="shared" si="12"/>
        <v>84.615384615384613</v>
      </c>
      <c r="O32" s="148">
        <v>5</v>
      </c>
      <c r="P32" s="13">
        <v>7</v>
      </c>
      <c r="Q32" s="13"/>
      <c r="R32" s="98"/>
      <c r="S32" s="35"/>
      <c r="T32" s="36"/>
      <c r="U32" s="12"/>
      <c r="V32" s="31"/>
      <c r="W32" s="31"/>
      <c r="X32" s="14"/>
      <c r="Y32" s="14"/>
      <c r="Z32" s="16">
        <f t="shared" si="13"/>
        <v>12</v>
      </c>
      <c r="AA32" s="170">
        <f t="shared" si="14"/>
        <v>80</v>
      </c>
      <c r="AB32" s="148">
        <v>4</v>
      </c>
      <c r="AC32" s="12">
        <v>10</v>
      </c>
      <c r="AD32" s="13"/>
      <c r="AE32" s="98"/>
      <c r="AF32" s="13"/>
      <c r="AG32" s="98"/>
      <c r="AH32" s="12"/>
      <c r="AI32" s="12"/>
      <c r="AJ32" s="12"/>
      <c r="AK32" s="169">
        <f t="shared" si="15"/>
        <v>14</v>
      </c>
      <c r="AL32" s="165">
        <f t="shared" si="16"/>
        <v>93.333333333333329</v>
      </c>
      <c r="AM32" s="149">
        <v>3</v>
      </c>
      <c r="AN32" s="14">
        <v>2</v>
      </c>
      <c r="AO32" s="13"/>
      <c r="AP32" s="14"/>
      <c r="AQ32" s="98"/>
      <c r="AR32" s="14"/>
      <c r="AS32" s="13"/>
      <c r="AT32" s="31"/>
      <c r="AU32" s="164">
        <f t="shared" si="17"/>
        <v>5</v>
      </c>
      <c r="AV32" s="165">
        <f t="shared" si="18"/>
        <v>71.428571428571431</v>
      </c>
      <c r="AW32" s="150">
        <v>4</v>
      </c>
      <c r="AX32" s="31">
        <v>7</v>
      </c>
      <c r="AY32" s="14"/>
      <c r="BA32" s="14"/>
      <c r="BB32" s="14"/>
      <c r="BC32" s="14"/>
      <c r="BD32" s="16">
        <f t="shared" si="19"/>
        <v>11</v>
      </c>
      <c r="BE32" s="174">
        <f t="shared" si="20"/>
        <v>84.615384615384613</v>
      </c>
      <c r="BF32" s="103">
        <v>3</v>
      </c>
      <c r="BG32" s="14">
        <v>2</v>
      </c>
      <c r="BH32" s="12">
        <v>1</v>
      </c>
      <c r="BI32" s="12"/>
      <c r="BJ32" s="12"/>
      <c r="BK32" s="12"/>
      <c r="BL32" s="12"/>
      <c r="BM32" s="169">
        <f t="shared" si="21"/>
        <v>6</v>
      </c>
      <c r="BN32" s="175">
        <f t="shared" si="22"/>
        <v>85.714285714285708</v>
      </c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</row>
    <row r="33" spans="1:81" ht="18">
      <c r="A33" s="25">
        <v>27</v>
      </c>
      <c r="B33" s="155" t="s">
        <v>46</v>
      </c>
      <c r="C33" s="103">
        <v>4</v>
      </c>
      <c r="D33" s="13">
        <v>7</v>
      </c>
      <c r="E33" s="13">
        <v>1</v>
      </c>
      <c r="F33" s="98"/>
      <c r="G33" s="13"/>
      <c r="H33" s="13"/>
      <c r="I33" s="13"/>
      <c r="J33" s="13"/>
      <c r="K33" s="13"/>
      <c r="L33" s="31"/>
      <c r="M33" s="164">
        <f t="shared" si="11"/>
        <v>12</v>
      </c>
      <c r="N33" s="165">
        <f t="shared" si="12"/>
        <v>92.307692307692307</v>
      </c>
      <c r="O33" s="148">
        <v>5</v>
      </c>
      <c r="P33" s="13">
        <v>9</v>
      </c>
      <c r="Q33" s="13"/>
      <c r="R33" s="98"/>
      <c r="S33" s="35"/>
      <c r="T33" s="36"/>
      <c r="U33" s="12"/>
      <c r="V33" s="31"/>
      <c r="W33" s="31"/>
      <c r="X33" s="14"/>
      <c r="Y33" s="14"/>
      <c r="Z33" s="16">
        <f t="shared" si="13"/>
        <v>14</v>
      </c>
      <c r="AA33" s="170">
        <f t="shared" si="14"/>
        <v>93.333333333333329</v>
      </c>
      <c r="AB33" s="148">
        <v>3</v>
      </c>
      <c r="AC33" s="12">
        <v>11</v>
      </c>
      <c r="AD33" s="13"/>
      <c r="AE33" s="98"/>
      <c r="AF33" s="13"/>
      <c r="AG33" s="98"/>
      <c r="AH33" s="12"/>
      <c r="AI33" s="12"/>
      <c r="AJ33" s="12"/>
      <c r="AK33" s="169">
        <f t="shared" si="15"/>
        <v>14</v>
      </c>
      <c r="AL33" s="165">
        <f t="shared" si="16"/>
        <v>93.333333333333329</v>
      </c>
      <c r="AM33" s="149">
        <v>3</v>
      </c>
      <c r="AN33" s="14">
        <v>3</v>
      </c>
      <c r="AO33" s="13"/>
      <c r="AP33" s="14"/>
      <c r="AQ33" s="98"/>
      <c r="AR33" s="14"/>
      <c r="AS33" s="13"/>
      <c r="AT33" s="31"/>
      <c r="AU33" s="164">
        <f t="shared" si="17"/>
        <v>6</v>
      </c>
      <c r="AV33" s="165">
        <f t="shared" si="18"/>
        <v>85.714285714285708</v>
      </c>
      <c r="AW33" s="150">
        <v>4</v>
      </c>
      <c r="AX33" s="31">
        <v>8</v>
      </c>
      <c r="AY33" s="14"/>
      <c r="BA33" s="14"/>
      <c r="BB33" s="14"/>
      <c r="BC33" s="14"/>
      <c r="BD33" s="16">
        <f t="shared" si="19"/>
        <v>12</v>
      </c>
      <c r="BE33" s="174">
        <f t="shared" si="20"/>
        <v>92.307692307692307</v>
      </c>
      <c r="BF33" s="103">
        <v>2</v>
      </c>
      <c r="BG33" s="14">
        <v>2</v>
      </c>
      <c r="BH33" s="12">
        <v>1</v>
      </c>
      <c r="BI33" s="12"/>
      <c r="BJ33" s="12"/>
      <c r="BK33" s="12"/>
      <c r="BL33" s="12"/>
      <c r="BM33" s="169">
        <f t="shared" si="21"/>
        <v>5</v>
      </c>
      <c r="BN33" s="175">
        <f t="shared" si="22"/>
        <v>71.428571428571431</v>
      </c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</row>
    <row r="34" spans="1:81" ht="18">
      <c r="A34" s="33">
        <v>28</v>
      </c>
      <c r="B34" s="155" t="s">
        <v>47</v>
      </c>
      <c r="C34" s="103">
        <v>4</v>
      </c>
      <c r="D34" s="13">
        <v>8</v>
      </c>
      <c r="E34" s="13">
        <v>1</v>
      </c>
      <c r="F34" s="98"/>
      <c r="G34" s="13"/>
      <c r="H34" s="13"/>
      <c r="I34" s="13"/>
      <c r="J34" s="13"/>
      <c r="K34" s="13"/>
      <c r="L34" s="31"/>
      <c r="M34" s="164">
        <f t="shared" si="11"/>
        <v>13</v>
      </c>
      <c r="N34" s="165">
        <f t="shared" si="12"/>
        <v>100</v>
      </c>
      <c r="O34" s="148">
        <v>5</v>
      </c>
      <c r="P34" s="13">
        <v>10</v>
      </c>
      <c r="Q34" s="13"/>
      <c r="R34" s="98"/>
      <c r="S34" s="35"/>
      <c r="T34" s="36"/>
      <c r="U34" s="12"/>
      <c r="V34" s="31"/>
      <c r="W34" s="31"/>
      <c r="X34" s="14"/>
      <c r="Y34" s="31"/>
      <c r="Z34" s="16">
        <f t="shared" si="13"/>
        <v>15</v>
      </c>
      <c r="AA34" s="170">
        <f t="shared" si="14"/>
        <v>100</v>
      </c>
      <c r="AB34" s="148">
        <v>4</v>
      </c>
      <c r="AC34" s="12">
        <v>10</v>
      </c>
      <c r="AD34" s="13"/>
      <c r="AE34" s="98"/>
      <c r="AF34" s="13"/>
      <c r="AG34" s="98"/>
      <c r="AH34" s="12"/>
      <c r="AI34" s="12"/>
      <c r="AJ34" s="12"/>
      <c r="AK34" s="169">
        <f t="shared" si="15"/>
        <v>14</v>
      </c>
      <c r="AL34" s="165">
        <f t="shared" si="16"/>
        <v>93.333333333333329</v>
      </c>
      <c r="AM34" s="149">
        <v>3</v>
      </c>
      <c r="AN34" s="14">
        <v>3</v>
      </c>
      <c r="AO34" s="13"/>
      <c r="AP34" s="14"/>
      <c r="AQ34" s="98"/>
      <c r="AR34" s="14"/>
      <c r="AS34" s="13"/>
      <c r="AT34" s="31"/>
      <c r="AU34" s="164">
        <f t="shared" si="17"/>
        <v>6</v>
      </c>
      <c r="AV34" s="165">
        <f t="shared" si="18"/>
        <v>85.714285714285708</v>
      </c>
      <c r="AW34" s="176">
        <v>4</v>
      </c>
      <c r="AX34" s="31">
        <v>9</v>
      </c>
      <c r="AY34" s="14"/>
      <c r="BA34" s="14"/>
      <c r="BB34" s="14"/>
      <c r="BC34" s="14"/>
      <c r="BD34" s="16">
        <f t="shared" si="19"/>
        <v>13</v>
      </c>
      <c r="BE34" s="174">
        <f t="shared" si="20"/>
        <v>100</v>
      </c>
      <c r="BF34" s="103">
        <v>4</v>
      </c>
      <c r="BG34" s="14">
        <v>2</v>
      </c>
      <c r="BH34" s="12">
        <v>1</v>
      </c>
      <c r="BI34" s="12"/>
      <c r="BJ34" s="12"/>
      <c r="BK34" s="12"/>
      <c r="BL34" s="12"/>
      <c r="BM34" s="169">
        <f t="shared" si="21"/>
        <v>7</v>
      </c>
      <c r="BN34" s="175">
        <f t="shared" si="22"/>
        <v>100</v>
      </c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</row>
    <row r="35" spans="1:81" ht="18">
      <c r="A35" s="25"/>
      <c r="B35" s="155"/>
      <c r="C35" s="103"/>
      <c r="D35" s="13"/>
      <c r="E35" s="13"/>
      <c r="F35" s="98"/>
      <c r="G35" s="13"/>
      <c r="H35" s="13"/>
      <c r="I35" s="13"/>
      <c r="J35" s="13"/>
      <c r="K35" s="13"/>
      <c r="L35" s="31"/>
      <c r="M35" s="31"/>
      <c r="N35" s="157"/>
      <c r="O35" s="148"/>
      <c r="P35" s="13"/>
      <c r="Q35" s="13"/>
      <c r="R35" s="98"/>
      <c r="S35" s="35"/>
      <c r="T35" s="36"/>
      <c r="U35" s="12"/>
      <c r="V35" s="31"/>
      <c r="W35" s="31"/>
      <c r="X35" s="14"/>
      <c r="Y35" s="31"/>
      <c r="Z35" s="12"/>
      <c r="AA35" s="104"/>
      <c r="AB35" s="148"/>
      <c r="AC35" s="12"/>
      <c r="AD35" s="13"/>
      <c r="AE35" s="98"/>
      <c r="AF35" s="13"/>
      <c r="AG35" s="98"/>
      <c r="AH35" s="12"/>
      <c r="AI35" s="12"/>
      <c r="AJ35" s="12"/>
      <c r="AK35" s="12"/>
      <c r="AL35" s="157"/>
      <c r="AM35" s="149"/>
      <c r="AN35" s="14"/>
      <c r="AO35" s="13"/>
      <c r="AP35" s="14"/>
      <c r="AQ35" s="98"/>
      <c r="AR35" s="14"/>
      <c r="AS35" s="13"/>
      <c r="AT35" s="31"/>
      <c r="AU35" s="31"/>
      <c r="AV35" s="157"/>
      <c r="AW35" s="176"/>
      <c r="AX35" s="31"/>
      <c r="AY35" s="14"/>
      <c r="BA35" s="14"/>
      <c r="BB35" s="14"/>
      <c r="BC35" s="14"/>
      <c r="BD35" s="14"/>
      <c r="BE35" s="158"/>
      <c r="BF35" s="103"/>
      <c r="BG35" s="14"/>
      <c r="BH35" s="12"/>
      <c r="BI35" s="12"/>
      <c r="BJ35" s="12"/>
      <c r="BK35" s="12"/>
      <c r="BL35" s="12"/>
      <c r="BM35" s="169"/>
      <c r="BN35" s="175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</row>
    <row r="36" spans="1:81">
      <c r="A36" s="159"/>
      <c r="B36" s="160"/>
      <c r="C36" s="161">
        <v>4</v>
      </c>
      <c r="D36" s="162">
        <v>8</v>
      </c>
      <c r="E36" s="162">
        <v>2</v>
      </c>
      <c r="F36" s="163"/>
      <c r="G36" s="162"/>
      <c r="H36" s="162"/>
      <c r="I36" s="162"/>
      <c r="J36" s="162"/>
      <c r="K36" s="162"/>
      <c r="L36" s="164"/>
      <c r="M36" s="164">
        <f>SUM(C36:L36)</f>
        <v>14</v>
      </c>
      <c r="N36" s="165">
        <f>M36/14*100</f>
        <v>100</v>
      </c>
      <c r="O36" s="166">
        <v>4</v>
      </c>
      <c r="P36" s="162">
        <v>11</v>
      </c>
      <c r="Q36" s="162"/>
      <c r="R36" s="163"/>
      <c r="S36" s="167"/>
      <c r="T36" s="168"/>
      <c r="U36" s="169"/>
      <c r="V36" s="164"/>
      <c r="W36" s="164"/>
      <c r="X36" s="16"/>
      <c r="Y36" s="164"/>
      <c r="Z36" s="169">
        <f>SUM(O36:Y36)</f>
        <v>15</v>
      </c>
      <c r="AA36" s="177">
        <f>Z36/15*100</f>
        <v>100</v>
      </c>
      <c r="AB36" s="166">
        <v>5</v>
      </c>
      <c r="AC36" s="169">
        <v>8</v>
      </c>
      <c r="AD36" s="162"/>
      <c r="AE36" s="163"/>
      <c r="AF36" s="162"/>
      <c r="AG36" s="163"/>
      <c r="AH36" s="169"/>
      <c r="AI36" s="169"/>
      <c r="AJ36" s="169"/>
      <c r="AK36" s="169">
        <f>SUM(AB36:AJ36)</f>
        <v>13</v>
      </c>
      <c r="AL36" s="165">
        <f>AK36/13*100</f>
        <v>100</v>
      </c>
      <c r="AM36" s="171">
        <v>3</v>
      </c>
      <c r="AN36" s="16">
        <v>2</v>
      </c>
      <c r="AO36" s="162"/>
      <c r="AP36" s="16"/>
      <c r="AQ36" s="163"/>
      <c r="AR36" s="16"/>
      <c r="AS36" s="162"/>
      <c r="AT36" s="164"/>
      <c r="AU36" s="164">
        <f>SUM(AM36:AT36)</f>
        <v>5</v>
      </c>
      <c r="AV36" s="165">
        <f>AU36/5*100</f>
        <v>100</v>
      </c>
      <c r="AW36" s="178">
        <v>5</v>
      </c>
      <c r="AX36" s="164">
        <v>8</v>
      </c>
      <c r="AY36" s="16"/>
      <c r="AZ36" s="173"/>
      <c r="BA36" s="16"/>
      <c r="BB36" s="16"/>
      <c r="BC36" s="16"/>
      <c r="BD36" s="16">
        <f>SUM(AW36:BC36)</f>
        <v>13</v>
      </c>
      <c r="BE36" s="174">
        <f>BD36/13*100</f>
        <v>100</v>
      </c>
      <c r="BF36" s="161">
        <v>3</v>
      </c>
      <c r="BG36" s="16">
        <v>4</v>
      </c>
      <c r="BH36" s="169">
        <v>0</v>
      </c>
      <c r="BI36" s="169"/>
      <c r="BJ36" s="169"/>
      <c r="BK36" s="169"/>
      <c r="BL36" s="169"/>
      <c r="BM36" s="169">
        <f t="shared" si="21"/>
        <v>7</v>
      </c>
      <c r="BN36" s="175">
        <f>BM36/7*100</f>
        <v>100</v>
      </c>
      <c r="BO36" s="151"/>
      <c r="BP36" s="151"/>
      <c r="BQ36" s="151"/>
      <c r="BR36" s="151"/>
      <c r="BS36" s="151"/>
      <c r="BT36" s="151"/>
      <c r="BU36" s="151"/>
      <c r="BV36" s="151"/>
      <c r="BW36" s="151"/>
      <c r="BX36" s="151"/>
      <c r="BY36" s="151"/>
      <c r="BZ36" s="151"/>
      <c r="CA36" s="151"/>
      <c r="CB36" s="151"/>
      <c r="CC36" s="151"/>
    </row>
    <row r="37" spans="1:81" ht="18">
      <c r="A37" s="25">
        <v>29</v>
      </c>
      <c r="B37" s="155" t="s">
        <v>48</v>
      </c>
      <c r="C37" s="103">
        <v>4</v>
      </c>
      <c r="D37" s="13">
        <v>6</v>
      </c>
      <c r="E37" s="13">
        <v>2</v>
      </c>
      <c r="F37" s="98"/>
      <c r="G37" s="13"/>
      <c r="H37" s="13"/>
      <c r="I37" s="13"/>
      <c r="J37" s="13"/>
      <c r="K37" s="13"/>
      <c r="L37" s="31"/>
      <c r="M37" s="164">
        <f t="shared" ref="M37:M50" si="23">SUM(C37:L37)</f>
        <v>12</v>
      </c>
      <c r="N37" s="165">
        <f t="shared" ref="N37:N50" si="24">M37/14*100</f>
        <v>85.714285714285708</v>
      </c>
      <c r="O37" s="148">
        <v>4</v>
      </c>
      <c r="P37" s="13">
        <v>10</v>
      </c>
      <c r="Q37" s="13"/>
      <c r="R37" s="98"/>
      <c r="S37" s="35"/>
      <c r="T37" s="36"/>
      <c r="U37" s="12"/>
      <c r="V37" s="31"/>
      <c r="W37" s="31"/>
      <c r="X37" s="14"/>
      <c r="Y37" s="31"/>
      <c r="Z37" s="169">
        <f t="shared" ref="Z37:Z50" si="25">SUM(O37:Y37)</f>
        <v>14</v>
      </c>
      <c r="AA37" s="177">
        <f t="shared" ref="AA37:AA50" si="26">Z37/15*100</f>
        <v>93.333333333333329</v>
      </c>
      <c r="AB37" s="148">
        <v>5</v>
      </c>
      <c r="AC37" s="12">
        <v>7</v>
      </c>
      <c r="AD37" s="13"/>
      <c r="AE37" s="98"/>
      <c r="AF37" s="13"/>
      <c r="AG37" s="98"/>
      <c r="AH37" s="12"/>
      <c r="AI37" s="12"/>
      <c r="AJ37" s="12"/>
      <c r="AK37" s="169">
        <f t="shared" ref="AK37:AK50" si="27">SUM(AB37:AJ37)</f>
        <v>12</v>
      </c>
      <c r="AL37" s="165">
        <f t="shared" ref="AL37:AL50" si="28">AK37/13*100</f>
        <v>92.307692307692307</v>
      </c>
      <c r="AM37" s="149">
        <v>3</v>
      </c>
      <c r="AN37" s="14">
        <v>2</v>
      </c>
      <c r="AO37" s="13"/>
      <c r="AP37" s="14"/>
      <c r="AQ37" s="98"/>
      <c r="AR37" s="14"/>
      <c r="AS37" s="13"/>
      <c r="AT37" s="31"/>
      <c r="AU37" s="164">
        <f t="shared" ref="AU37:AU50" si="29">SUM(AM37:AT37)</f>
        <v>5</v>
      </c>
      <c r="AV37" s="165">
        <f t="shared" ref="AV37:AV50" si="30">AU37/5*100</f>
        <v>100</v>
      </c>
      <c r="AW37" s="176">
        <v>5</v>
      </c>
      <c r="AX37" s="31">
        <v>7</v>
      </c>
      <c r="AY37" s="14"/>
      <c r="BA37" s="14"/>
      <c r="BB37" s="14"/>
      <c r="BC37" s="14"/>
      <c r="BD37" s="16">
        <f t="shared" ref="BD37:BD50" si="31">SUM(AW37:BC37)</f>
        <v>12</v>
      </c>
      <c r="BE37" s="174">
        <f t="shared" ref="BE37:BE50" si="32">BD37/13*100</f>
        <v>92.307692307692307</v>
      </c>
      <c r="BF37" s="103">
        <v>3</v>
      </c>
      <c r="BG37" s="14">
        <v>4</v>
      </c>
      <c r="BH37" s="12">
        <v>0</v>
      </c>
      <c r="BI37" s="12"/>
      <c r="BJ37" s="12"/>
      <c r="BK37" s="12"/>
      <c r="BL37" s="12"/>
      <c r="BM37" s="169">
        <f t="shared" si="21"/>
        <v>7</v>
      </c>
      <c r="BN37" s="175">
        <f t="shared" ref="BN37:BN50" si="33">BM37/7*100</f>
        <v>100</v>
      </c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51"/>
      <c r="BZ37" s="151"/>
      <c r="CA37" s="151"/>
      <c r="CB37" s="151"/>
      <c r="CC37" s="151"/>
    </row>
    <row r="38" spans="1:81" ht="18">
      <c r="A38" s="33">
        <v>30</v>
      </c>
      <c r="B38" s="155" t="s">
        <v>49</v>
      </c>
      <c r="C38" s="103">
        <v>4</v>
      </c>
      <c r="D38" s="13">
        <v>5</v>
      </c>
      <c r="E38" s="13">
        <v>2</v>
      </c>
      <c r="F38" s="98"/>
      <c r="G38" s="13"/>
      <c r="H38" s="13"/>
      <c r="I38" s="13"/>
      <c r="J38" s="13"/>
      <c r="K38" s="13"/>
      <c r="L38" s="31"/>
      <c r="M38" s="164">
        <f t="shared" si="23"/>
        <v>11</v>
      </c>
      <c r="N38" s="165">
        <f t="shared" si="24"/>
        <v>78.571428571428569</v>
      </c>
      <c r="O38" s="148">
        <v>4</v>
      </c>
      <c r="P38" s="13">
        <v>8</v>
      </c>
      <c r="Q38" s="13"/>
      <c r="R38" s="98"/>
      <c r="S38" s="35"/>
      <c r="T38" s="36"/>
      <c r="U38" s="12"/>
      <c r="V38" s="31"/>
      <c r="W38" s="31"/>
      <c r="X38" s="14"/>
      <c r="Y38" s="31"/>
      <c r="Z38" s="169">
        <f t="shared" si="25"/>
        <v>12</v>
      </c>
      <c r="AA38" s="177">
        <f t="shared" si="26"/>
        <v>80</v>
      </c>
      <c r="AB38" s="148">
        <v>5</v>
      </c>
      <c r="AC38" s="12">
        <v>5</v>
      </c>
      <c r="AD38" s="13"/>
      <c r="AE38" s="98"/>
      <c r="AF38" s="13"/>
      <c r="AG38" s="98"/>
      <c r="AH38" s="12"/>
      <c r="AI38" s="12"/>
      <c r="AJ38" s="12"/>
      <c r="AK38" s="169">
        <f t="shared" si="27"/>
        <v>10</v>
      </c>
      <c r="AL38" s="165">
        <f t="shared" si="28"/>
        <v>76.923076923076934</v>
      </c>
      <c r="AM38" s="149">
        <v>2</v>
      </c>
      <c r="AN38" s="14">
        <v>2</v>
      </c>
      <c r="AO38" s="13"/>
      <c r="AP38" s="14"/>
      <c r="AQ38" s="98"/>
      <c r="AR38" s="14"/>
      <c r="AS38" s="13"/>
      <c r="AT38" s="31"/>
      <c r="AU38" s="164">
        <f t="shared" si="29"/>
        <v>4</v>
      </c>
      <c r="AV38" s="165">
        <f t="shared" si="30"/>
        <v>80</v>
      </c>
      <c r="AW38" s="176">
        <v>4</v>
      </c>
      <c r="AX38" s="31">
        <v>6</v>
      </c>
      <c r="AY38" s="14"/>
      <c r="BA38" s="14"/>
      <c r="BB38" s="14"/>
      <c r="BC38" s="14"/>
      <c r="BD38" s="16">
        <f t="shared" si="31"/>
        <v>10</v>
      </c>
      <c r="BE38" s="174">
        <f t="shared" si="32"/>
        <v>76.923076923076934</v>
      </c>
      <c r="BF38" s="103">
        <v>2</v>
      </c>
      <c r="BG38" s="14">
        <v>3</v>
      </c>
      <c r="BH38" s="12">
        <v>0</v>
      </c>
      <c r="BI38" s="12"/>
      <c r="BJ38" s="12"/>
      <c r="BK38" s="12"/>
      <c r="BL38" s="12"/>
      <c r="BM38" s="169">
        <f t="shared" si="21"/>
        <v>5</v>
      </c>
      <c r="BN38" s="175">
        <f t="shared" si="33"/>
        <v>71.428571428571431</v>
      </c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</row>
    <row r="39" spans="1:81" ht="18">
      <c r="A39" s="25">
        <v>31</v>
      </c>
      <c r="B39" s="155" t="s">
        <v>50</v>
      </c>
      <c r="C39" s="103">
        <v>3</v>
      </c>
      <c r="D39" s="13">
        <v>7</v>
      </c>
      <c r="E39" s="13">
        <v>2</v>
      </c>
      <c r="F39" s="98"/>
      <c r="G39" s="13"/>
      <c r="H39" s="13"/>
      <c r="I39" s="13"/>
      <c r="J39" s="13"/>
      <c r="K39" s="13"/>
      <c r="L39" s="31"/>
      <c r="M39" s="164">
        <f t="shared" si="23"/>
        <v>12</v>
      </c>
      <c r="N39" s="165">
        <f t="shared" si="24"/>
        <v>85.714285714285708</v>
      </c>
      <c r="O39" s="148">
        <v>2</v>
      </c>
      <c r="P39" s="13">
        <v>10</v>
      </c>
      <c r="Q39" s="13"/>
      <c r="R39" s="98"/>
      <c r="S39" s="35"/>
      <c r="T39" s="36"/>
      <c r="U39" s="12"/>
      <c r="V39" s="31"/>
      <c r="W39" s="31"/>
      <c r="X39" s="14"/>
      <c r="Y39" s="31"/>
      <c r="Z39" s="169">
        <f t="shared" si="25"/>
        <v>12</v>
      </c>
      <c r="AA39" s="177">
        <f t="shared" si="26"/>
        <v>80</v>
      </c>
      <c r="AB39" s="148">
        <v>4</v>
      </c>
      <c r="AC39" s="12">
        <v>8</v>
      </c>
      <c r="AD39" s="13"/>
      <c r="AE39" s="98"/>
      <c r="AF39" s="13"/>
      <c r="AG39" s="98"/>
      <c r="AH39" s="12"/>
      <c r="AI39" s="12"/>
      <c r="AJ39" s="12"/>
      <c r="AK39" s="169">
        <f t="shared" si="27"/>
        <v>12</v>
      </c>
      <c r="AL39" s="165">
        <f t="shared" si="28"/>
        <v>92.307692307692307</v>
      </c>
      <c r="AM39" s="149">
        <v>2</v>
      </c>
      <c r="AN39" s="14">
        <v>2</v>
      </c>
      <c r="AO39" s="13"/>
      <c r="AP39" s="14"/>
      <c r="AQ39" s="98"/>
      <c r="AR39" s="14"/>
      <c r="AS39" s="13"/>
      <c r="AT39" s="31"/>
      <c r="AU39" s="164">
        <f t="shared" si="29"/>
        <v>4</v>
      </c>
      <c r="AV39" s="165">
        <f t="shared" si="30"/>
        <v>80</v>
      </c>
      <c r="AW39" s="176">
        <v>1</v>
      </c>
      <c r="AX39" s="31">
        <v>8</v>
      </c>
      <c r="AY39" s="14"/>
      <c r="AZ39" s="14"/>
      <c r="BA39" s="14"/>
      <c r="BB39" s="14"/>
      <c r="BC39" s="14"/>
      <c r="BD39" s="16">
        <f t="shared" si="31"/>
        <v>9</v>
      </c>
      <c r="BE39" s="174">
        <f t="shared" si="32"/>
        <v>69.230769230769226</v>
      </c>
      <c r="BF39" s="103">
        <v>1</v>
      </c>
      <c r="BG39" s="14">
        <v>3</v>
      </c>
      <c r="BH39" s="12">
        <v>0</v>
      </c>
      <c r="BI39" s="12"/>
      <c r="BJ39" s="12"/>
      <c r="BK39" s="12"/>
      <c r="BL39" s="12"/>
      <c r="BM39" s="169">
        <f t="shared" si="21"/>
        <v>4</v>
      </c>
      <c r="BN39" s="175">
        <f t="shared" si="33"/>
        <v>57.142857142857139</v>
      </c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</row>
    <row r="40" spans="1:81" ht="18">
      <c r="A40" s="33">
        <v>32</v>
      </c>
      <c r="B40" s="155" t="s">
        <v>51</v>
      </c>
      <c r="C40" s="103">
        <v>3</v>
      </c>
      <c r="D40" s="13">
        <v>5</v>
      </c>
      <c r="E40" s="13">
        <v>2</v>
      </c>
      <c r="F40" s="98"/>
      <c r="G40" s="13"/>
      <c r="H40" s="13"/>
      <c r="I40" s="13"/>
      <c r="J40" s="13"/>
      <c r="K40" s="13"/>
      <c r="L40" s="31"/>
      <c r="M40" s="164">
        <f t="shared" si="23"/>
        <v>10</v>
      </c>
      <c r="N40" s="165">
        <f t="shared" si="24"/>
        <v>71.428571428571431</v>
      </c>
      <c r="O40" s="148">
        <v>2</v>
      </c>
      <c r="P40" s="13">
        <v>11</v>
      </c>
      <c r="Q40" s="13"/>
      <c r="R40" s="98"/>
      <c r="S40" s="35"/>
      <c r="T40" s="36"/>
      <c r="U40" s="12"/>
      <c r="V40" s="31"/>
      <c r="W40" s="31"/>
      <c r="X40" s="14"/>
      <c r="Y40" s="31"/>
      <c r="Z40" s="169">
        <f t="shared" si="25"/>
        <v>13</v>
      </c>
      <c r="AA40" s="177">
        <f t="shared" si="26"/>
        <v>86.666666666666671</v>
      </c>
      <c r="AB40" s="148">
        <v>4</v>
      </c>
      <c r="AC40" s="12">
        <v>5</v>
      </c>
      <c r="AD40" s="13"/>
      <c r="AE40" s="98"/>
      <c r="AF40" s="13"/>
      <c r="AG40" s="98"/>
      <c r="AH40" s="12"/>
      <c r="AI40" s="12"/>
      <c r="AJ40" s="12"/>
      <c r="AK40" s="169">
        <f t="shared" si="27"/>
        <v>9</v>
      </c>
      <c r="AL40" s="165">
        <f t="shared" si="28"/>
        <v>69.230769230769226</v>
      </c>
      <c r="AM40" s="149">
        <v>2</v>
      </c>
      <c r="AN40" s="14">
        <v>2</v>
      </c>
      <c r="AO40" s="13"/>
      <c r="AP40" s="14"/>
      <c r="AQ40" s="98"/>
      <c r="AR40" s="14"/>
      <c r="AS40" s="13"/>
      <c r="AT40" s="31"/>
      <c r="AU40" s="164">
        <f t="shared" si="29"/>
        <v>4</v>
      </c>
      <c r="AV40" s="165">
        <f t="shared" si="30"/>
        <v>80</v>
      </c>
      <c r="AW40" s="176">
        <v>3</v>
      </c>
      <c r="AX40" s="31">
        <v>7</v>
      </c>
      <c r="AY40" s="14"/>
      <c r="BA40" s="14"/>
      <c r="BB40" s="14"/>
      <c r="BC40" s="14"/>
      <c r="BD40" s="16">
        <f t="shared" si="31"/>
        <v>10</v>
      </c>
      <c r="BE40" s="174">
        <f t="shared" si="32"/>
        <v>76.923076923076934</v>
      </c>
      <c r="BF40" s="103">
        <v>0</v>
      </c>
      <c r="BG40" s="14">
        <v>1</v>
      </c>
      <c r="BH40" s="12">
        <v>0</v>
      </c>
      <c r="BI40" s="12"/>
      <c r="BJ40" s="12"/>
      <c r="BK40" s="12"/>
      <c r="BL40" s="12"/>
      <c r="BM40" s="169">
        <f t="shared" si="21"/>
        <v>1</v>
      </c>
      <c r="BN40" s="175">
        <f t="shared" si="33"/>
        <v>14.285714285714285</v>
      </c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</row>
    <row r="41" spans="1:81" ht="18">
      <c r="A41" s="25">
        <v>33</v>
      </c>
      <c r="B41" s="155" t="s">
        <v>52</v>
      </c>
      <c r="C41" s="103">
        <v>4</v>
      </c>
      <c r="D41" s="13">
        <v>8</v>
      </c>
      <c r="E41" s="13">
        <v>2</v>
      </c>
      <c r="F41" s="98"/>
      <c r="G41" s="13"/>
      <c r="H41" s="13"/>
      <c r="I41" s="13"/>
      <c r="J41" s="13"/>
      <c r="K41" s="13"/>
      <c r="L41" s="31"/>
      <c r="M41" s="164">
        <f t="shared" si="23"/>
        <v>14</v>
      </c>
      <c r="N41" s="165">
        <f t="shared" si="24"/>
        <v>100</v>
      </c>
      <c r="O41" s="148">
        <v>3</v>
      </c>
      <c r="P41" s="13">
        <v>10</v>
      </c>
      <c r="Q41" s="13"/>
      <c r="R41" s="98"/>
      <c r="S41" s="35"/>
      <c r="T41" s="36"/>
      <c r="U41" s="12"/>
      <c r="V41" s="31"/>
      <c r="W41" s="31"/>
      <c r="X41" s="14"/>
      <c r="Y41" s="31"/>
      <c r="Z41" s="169">
        <f t="shared" si="25"/>
        <v>13</v>
      </c>
      <c r="AA41" s="177">
        <f t="shared" si="26"/>
        <v>86.666666666666671</v>
      </c>
      <c r="AB41" s="148">
        <v>5</v>
      </c>
      <c r="AC41" s="12">
        <v>8</v>
      </c>
      <c r="AD41" s="13"/>
      <c r="AE41" s="98"/>
      <c r="AF41" s="13"/>
      <c r="AG41" s="98"/>
      <c r="AH41" s="12"/>
      <c r="AI41" s="12"/>
      <c r="AJ41" s="12"/>
      <c r="AK41" s="169">
        <f t="shared" si="27"/>
        <v>13</v>
      </c>
      <c r="AL41" s="165">
        <f t="shared" si="28"/>
        <v>100</v>
      </c>
      <c r="AM41" s="149">
        <v>2</v>
      </c>
      <c r="AN41" s="14">
        <v>2</v>
      </c>
      <c r="AO41" s="13"/>
      <c r="AP41" s="14"/>
      <c r="AQ41" s="98"/>
      <c r="AR41" s="14"/>
      <c r="AS41" s="13"/>
      <c r="AT41" s="31"/>
      <c r="AU41" s="164">
        <f t="shared" si="29"/>
        <v>4</v>
      </c>
      <c r="AV41" s="165">
        <f t="shared" si="30"/>
        <v>80</v>
      </c>
      <c r="AW41" s="176">
        <v>5</v>
      </c>
      <c r="AX41" s="31">
        <v>8</v>
      </c>
      <c r="AY41" s="14"/>
      <c r="BA41" s="14"/>
      <c r="BB41" s="14"/>
      <c r="BC41" s="14"/>
      <c r="BD41" s="16">
        <f t="shared" si="31"/>
        <v>13</v>
      </c>
      <c r="BE41" s="174">
        <f t="shared" si="32"/>
        <v>100</v>
      </c>
      <c r="BF41" s="103">
        <v>3</v>
      </c>
      <c r="BG41" s="14">
        <v>4</v>
      </c>
      <c r="BH41" s="12">
        <v>0</v>
      </c>
      <c r="BI41" s="12"/>
      <c r="BJ41" s="12"/>
      <c r="BK41" s="12"/>
      <c r="BL41" s="12"/>
      <c r="BM41" s="169">
        <f t="shared" si="21"/>
        <v>7</v>
      </c>
      <c r="BN41" s="175">
        <f t="shared" si="33"/>
        <v>100</v>
      </c>
      <c r="BO41" s="151"/>
      <c r="BP41" s="151"/>
      <c r="BQ41" s="151"/>
      <c r="BR41" s="151"/>
      <c r="BS41" s="151"/>
      <c r="BT41" s="151"/>
      <c r="BU41" s="151"/>
      <c r="BV41" s="151"/>
      <c r="BW41" s="151"/>
      <c r="BX41" s="151"/>
      <c r="BY41" s="151"/>
      <c r="BZ41" s="151"/>
      <c r="CA41" s="151"/>
      <c r="CB41" s="151"/>
      <c r="CC41" s="151"/>
    </row>
    <row r="42" spans="1:81" ht="18">
      <c r="A42" s="33">
        <v>34</v>
      </c>
      <c r="B42" s="155" t="s">
        <v>53</v>
      </c>
      <c r="C42" s="103">
        <v>4</v>
      </c>
      <c r="D42" s="13">
        <v>8</v>
      </c>
      <c r="E42" s="13">
        <v>2</v>
      </c>
      <c r="F42" s="98"/>
      <c r="G42" s="13"/>
      <c r="H42" s="13"/>
      <c r="I42" s="13"/>
      <c r="J42" s="13"/>
      <c r="K42" s="13"/>
      <c r="L42" s="31"/>
      <c r="M42" s="164">
        <f t="shared" si="23"/>
        <v>14</v>
      </c>
      <c r="N42" s="165">
        <f t="shared" si="24"/>
        <v>100</v>
      </c>
      <c r="O42" s="148">
        <v>4</v>
      </c>
      <c r="P42" s="13">
        <v>11</v>
      </c>
      <c r="Q42" s="13"/>
      <c r="R42" s="98"/>
      <c r="S42" s="35"/>
      <c r="T42" s="36"/>
      <c r="U42" s="12"/>
      <c r="V42" s="31"/>
      <c r="W42" s="31"/>
      <c r="X42" s="14"/>
      <c r="Y42" s="31"/>
      <c r="Z42" s="169">
        <f t="shared" si="25"/>
        <v>15</v>
      </c>
      <c r="AA42" s="177">
        <f t="shared" si="26"/>
        <v>100</v>
      </c>
      <c r="AB42" s="148">
        <v>5</v>
      </c>
      <c r="AC42" s="12">
        <v>8</v>
      </c>
      <c r="AD42" s="13"/>
      <c r="AE42" s="98"/>
      <c r="AF42" s="13"/>
      <c r="AG42" s="98"/>
      <c r="AH42" s="12"/>
      <c r="AI42" s="12"/>
      <c r="AJ42" s="12"/>
      <c r="AK42" s="169">
        <f t="shared" si="27"/>
        <v>13</v>
      </c>
      <c r="AL42" s="165">
        <f t="shared" si="28"/>
        <v>100</v>
      </c>
      <c r="AM42" s="149">
        <v>2</v>
      </c>
      <c r="AN42" s="14">
        <v>2</v>
      </c>
      <c r="AO42" s="13"/>
      <c r="AP42" s="14"/>
      <c r="AQ42" s="98"/>
      <c r="AR42" s="14"/>
      <c r="AS42" s="13"/>
      <c r="AT42" s="31"/>
      <c r="AU42" s="164">
        <f t="shared" si="29"/>
        <v>4</v>
      </c>
      <c r="AV42" s="165">
        <f t="shared" si="30"/>
        <v>80</v>
      </c>
      <c r="AW42" s="176">
        <v>5</v>
      </c>
      <c r="AX42" s="31">
        <v>8</v>
      </c>
      <c r="AY42" s="14"/>
      <c r="BA42" s="14"/>
      <c r="BB42" s="14"/>
      <c r="BC42" s="14"/>
      <c r="BD42" s="16">
        <f t="shared" si="31"/>
        <v>13</v>
      </c>
      <c r="BE42" s="174">
        <f t="shared" si="32"/>
        <v>100</v>
      </c>
      <c r="BF42" s="103">
        <v>2</v>
      </c>
      <c r="BG42" s="14">
        <v>4</v>
      </c>
      <c r="BH42" s="12">
        <v>0</v>
      </c>
      <c r="BI42" s="12"/>
      <c r="BJ42" s="12"/>
      <c r="BK42" s="12"/>
      <c r="BL42" s="12"/>
      <c r="BM42" s="169">
        <f t="shared" si="21"/>
        <v>6</v>
      </c>
      <c r="BN42" s="175">
        <f t="shared" si="33"/>
        <v>85.714285714285708</v>
      </c>
      <c r="BO42" s="151"/>
      <c r="BP42" s="151"/>
      <c r="BQ42" s="151"/>
      <c r="BR42" s="151"/>
      <c r="BS42" s="151"/>
      <c r="BT42" s="151"/>
      <c r="BU42" s="151"/>
      <c r="BV42" s="151"/>
      <c r="BW42" s="151"/>
      <c r="BX42" s="151"/>
      <c r="BY42" s="151"/>
      <c r="BZ42" s="151"/>
      <c r="CA42" s="151"/>
      <c r="CB42" s="151"/>
      <c r="CC42" s="151"/>
    </row>
    <row r="43" spans="1:81" ht="18">
      <c r="A43" s="25">
        <v>35</v>
      </c>
      <c r="B43" s="155" t="s">
        <v>54</v>
      </c>
      <c r="C43" s="103">
        <v>4</v>
      </c>
      <c r="D43" s="13">
        <v>8</v>
      </c>
      <c r="E43" s="13">
        <v>2</v>
      </c>
      <c r="F43" s="98"/>
      <c r="G43" s="13"/>
      <c r="H43" s="13"/>
      <c r="I43" s="13"/>
      <c r="J43" s="13"/>
      <c r="K43" s="13"/>
      <c r="L43" s="31"/>
      <c r="M43" s="164">
        <f t="shared" si="23"/>
        <v>14</v>
      </c>
      <c r="N43" s="165">
        <f t="shared" si="24"/>
        <v>100</v>
      </c>
      <c r="O43" s="148">
        <v>4</v>
      </c>
      <c r="P43" s="13">
        <v>11</v>
      </c>
      <c r="Q43" s="13"/>
      <c r="R43" s="98"/>
      <c r="S43" s="35"/>
      <c r="T43" s="36"/>
      <c r="U43" s="12"/>
      <c r="V43" s="31"/>
      <c r="W43" s="31"/>
      <c r="X43" s="14"/>
      <c r="Y43" s="31"/>
      <c r="Z43" s="169">
        <f t="shared" si="25"/>
        <v>15</v>
      </c>
      <c r="AA43" s="177">
        <f t="shared" si="26"/>
        <v>100</v>
      </c>
      <c r="AB43" s="148">
        <v>5</v>
      </c>
      <c r="AC43" s="12">
        <v>8</v>
      </c>
      <c r="AD43" s="13"/>
      <c r="AE43" s="98"/>
      <c r="AF43" s="13"/>
      <c r="AG43" s="98"/>
      <c r="AH43" s="12"/>
      <c r="AI43" s="12"/>
      <c r="AJ43" s="12"/>
      <c r="AK43" s="169">
        <f t="shared" si="27"/>
        <v>13</v>
      </c>
      <c r="AL43" s="165">
        <f t="shared" si="28"/>
        <v>100</v>
      </c>
      <c r="AM43" s="149">
        <v>2</v>
      </c>
      <c r="AN43" s="14">
        <v>2</v>
      </c>
      <c r="AO43" s="13"/>
      <c r="AP43" s="14"/>
      <c r="AQ43" s="98"/>
      <c r="AR43" s="14"/>
      <c r="AS43" s="13"/>
      <c r="AT43" s="31"/>
      <c r="AU43" s="164">
        <f t="shared" si="29"/>
        <v>4</v>
      </c>
      <c r="AV43" s="165">
        <f t="shared" si="30"/>
        <v>80</v>
      </c>
      <c r="AW43" s="176">
        <v>5</v>
      </c>
      <c r="AX43" s="31">
        <v>8</v>
      </c>
      <c r="AY43" s="14"/>
      <c r="BA43" s="14"/>
      <c r="BB43" s="14"/>
      <c r="BC43" s="14"/>
      <c r="BD43" s="16">
        <f t="shared" si="31"/>
        <v>13</v>
      </c>
      <c r="BE43" s="174">
        <f t="shared" si="32"/>
        <v>100</v>
      </c>
      <c r="BF43" s="103">
        <v>2</v>
      </c>
      <c r="BG43" s="14">
        <v>4</v>
      </c>
      <c r="BH43" s="12">
        <v>0</v>
      </c>
      <c r="BI43" s="12"/>
      <c r="BJ43" s="12"/>
      <c r="BK43" s="12"/>
      <c r="BL43" s="12"/>
      <c r="BM43" s="169">
        <f t="shared" si="21"/>
        <v>6</v>
      </c>
      <c r="BN43" s="175">
        <f t="shared" si="33"/>
        <v>85.714285714285708</v>
      </c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1"/>
      <c r="CA43" s="151"/>
      <c r="CB43" s="151"/>
      <c r="CC43" s="151"/>
    </row>
    <row r="44" spans="1:81" ht="18">
      <c r="A44" s="33">
        <v>36</v>
      </c>
      <c r="B44" s="155" t="s">
        <v>55</v>
      </c>
      <c r="C44" s="103">
        <v>3</v>
      </c>
      <c r="D44" s="13">
        <v>7</v>
      </c>
      <c r="E44" s="13">
        <v>2</v>
      </c>
      <c r="F44" s="98"/>
      <c r="G44" s="13"/>
      <c r="H44" s="13"/>
      <c r="I44" s="13"/>
      <c r="J44" s="13"/>
      <c r="K44" s="13"/>
      <c r="L44" s="31"/>
      <c r="M44" s="164">
        <f t="shared" si="23"/>
        <v>12</v>
      </c>
      <c r="N44" s="165">
        <f t="shared" si="24"/>
        <v>85.714285714285708</v>
      </c>
      <c r="O44" s="148">
        <v>3</v>
      </c>
      <c r="P44" s="13">
        <v>9</v>
      </c>
      <c r="Q44" s="13"/>
      <c r="R44" s="98"/>
      <c r="S44" s="35"/>
      <c r="T44" s="36"/>
      <c r="U44" s="12"/>
      <c r="V44" s="31"/>
      <c r="W44" s="31"/>
      <c r="X44" s="14"/>
      <c r="Y44" s="31"/>
      <c r="Z44" s="169">
        <f t="shared" si="25"/>
        <v>12</v>
      </c>
      <c r="AA44" s="177">
        <f t="shared" si="26"/>
        <v>80</v>
      </c>
      <c r="AB44" s="148">
        <v>5</v>
      </c>
      <c r="AC44" s="12">
        <v>7</v>
      </c>
      <c r="AD44" s="13"/>
      <c r="AE44" s="98"/>
      <c r="AF44" s="13"/>
      <c r="AG44" s="98"/>
      <c r="AH44" s="12"/>
      <c r="AI44" s="12"/>
      <c r="AJ44" s="12"/>
      <c r="AK44" s="169">
        <f t="shared" si="27"/>
        <v>12</v>
      </c>
      <c r="AL44" s="165">
        <f t="shared" si="28"/>
        <v>92.307692307692307</v>
      </c>
      <c r="AM44" s="149">
        <v>2</v>
      </c>
      <c r="AN44" s="14">
        <v>2</v>
      </c>
      <c r="AO44" s="13"/>
      <c r="AP44" s="14"/>
      <c r="AQ44" s="98"/>
      <c r="AR44" s="14"/>
      <c r="AS44" s="13"/>
      <c r="AT44" s="31"/>
      <c r="AU44" s="164">
        <f t="shared" si="29"/>
        <v>4</v>
      </c>
      <c r="AV44" s="165">
        <f t="shared" si="30"/>
        <v>80</v>
      </c>
      <c r="AW44" s="176">
        <v>4</v>
      </c>
      <c r="AX44" s="31">
        <v>6</v>
      </c>
      <c r="AY44" s="14"/>
      <c r="BA44" s="14"/>
      <c r="BB44" s="14"/>
      <c r="BC44" s="14"/>
      <c r="BD44" s="16">
        <f t="shared" si="31"/>
        <v>10</v>
      </c>
      <c r="BE44" s="174">
        <f t="shared" si="32"/>
        <v>76.923076923076934</v>
      </c>
      <c r="BF44" s="103">
        <v>2</v>
      </c>
      <c r="BG44" s="14">
        <v>4</v>
      </c>
      <c r="BH44" s="12">
        <v>0</v>
      </c>
      <c r="BI44" s="12"/>
      <c r="BJ44" s="12"/>
      <c r="BK44" s="12"/>
      <c r="BL44" s="12"/>
      <c r="BM44" s="169">
        <f t="shared" si="21"/>
        <v>6</v>
      </c>
      <c r="BN44" s="175">
        <f t="shared" si="33"/>
        <v>85.714285714285708</v>
      </c>
      <c r="BO44" s="151"/>
      <c r="BP44" s="151"/>
      <c r="BQ44" s="151"/>
      <c r="BR44" s="151"/>
      <c r="BS44" s="151"/>
      <c r="BT44" s="151"/>
      <c r="BU44" s="151"/>
      <c r="BV44" s="151"/>
      <c r="BW44" s="151"/>
      <c r="BX44" s="151"/>
      <c r="BY44" s="151"/>
      <c r="BZ44" s="151"/>
      <c r="CA44" s="151"/>
      <c r="CB44" s="151"/>
      <c r="CC44" s="151"/>
    </row>
    <row r="45" spans="1:81" ht="18">
      <c r="A45" s="25">
        <v>37</v>
      </c>
      <c r="B45" s="155" t="s">
        <v>56</v>
      </c>
      <c r="C45" s="103">
        <v>3</v>
      </c>
      <c r="D45" s="13">
        <v>8</v>
      </c>
      <c r="E45" s="13">
        <v>2</v>
      </c>
      <c r="F45" s="98"/>
      <c r="G45" s="13"/>
      <c r="H45" s="13"/>
      <c r="I45" s="13"/>
      <c r="J45" s="13"/>
      <c r="K45" s="13"/>
      <c r="L45" s="31"/>
      <c r="M45" s="164">
        <f t="shared" si="23"/>
        <v>13</v>
      </c>
      <c r="N45" s="165">
        <f t="shared" si="24"/>
        <v>92.857142857142861</v>
      </c>
      <c r="O45" s="148">
        <v>3</v>
      </c>
      <c r="P45" s="13">
        <v>11</v>
      </c>
      <c r="Q45" s="13"/>
      <c r="R45" s="98"/>
      <c r="S45" s="35"/>
      <c r="T45" s="36"/>
      <c r="U45" s="12"/>
      <c r="V45" s="31"/>
      <c r="W45" s="31"/>
      <c r="X45" s="14"/>
      <c r="Y45" s="31"/>
      <c r="Z45" s="169">
        <f t="shared" si="25"/>
        <v>14</v>
      </c>
      <c r="AA45" s="177">
        <f t="shared" si="26"/>
        <v>93.333333333333329</v>
      </c>
      <c r="AB45" s="148">
        <v>4</v>
      </c>
      <c r="AC45" s="12">
        <v>8</v>
      </c>
      <c r="AD45" s="13"/>
      <c r="AE45" s="98"/>
      <c r="AF45" s="13"/>
      <c r="AG45" s="98"/>
      <c r="AH45" s="12"/>
      <c r="AI45" s="12"/>
      <c r="AJ45" s="12"/>
      <c r="AK45" s="169">
        <f t="shared" si="27"/>
        <v>12</v>
      </c>
      <c r="AL45" s="165">
        <f t="shared" si="28"/>
        <v>92.307692307692307</v>
      </c>
      <c r="AM45" s="149">
        <v>2</v>
      </c>
      <c r="AN45" s="14">
        <v>2</v>
      </c>
      <c r="AO45" s="13"/>
      <c r="AP45" s="14"/>
      <c r="AQ45" s="98"/>
      <c r="AR45" s="14"/>
      <c r="AS45" s="13"/>
      <c r="AT45" s="31"/>
      <c r="AU45" s="164">
        <f t="shared" si="29"/>
        <v>4</v>
      </c>
      <c r="AV45" s="165">
        <f t="shared" si="30"/>
        <v>80</v>
      </c>
      <c r="AW45" s="176">
        <v>5</v>
      </c>
      <c r="AX45" s="31">
        <v>8</v>
      </c>
      <c r="AY45" s="14"/>
      <c r="BA45" s="14"/>
      <c r="BB45" s="14"/>
      <c r="BC45" s="14"/>
      <c r="BD45" s="16">
        <f t="shared" si="31"/>
        <v>13</v>
      </c>
      <c r="BE45" s="174">
        <f t="shared" si="32"/>
        <v>100</v>
      </c>
      <c r="BF45" s="103">
        <v>2</v>
      </c>
      <c r="BG45" s="14">
        <v>4</v>
      </c>
      <c r="BH45" s="12">
        <v>0</v>
      </c>
      <c r="BI45" s="12"/>
      <c r="BJ45" s="12"/>
      <c r="BK45" s="12"/>
      <c r="BL45" s="12"/>
      <c r="BM45" s="169">
        <f t="shared" si="21"/>
        <v>6</v>
      </c>
      <c r="BN45" s="175">
        <f t="shared" si="33"/>
        <v>85.714285714285708</v>
      </c>
      <c r="BO45" s="151"/>
      <c r="BP45" s="151"/>
      <c r="BQ45" s="151"/>
      <c r="BR45" s="151"/>
      <c r="BS45" s="151"/>
      <c r="BT45" s="151"/>
      <c r="BU45" s="151"/>
      <c r="BV45" s="151"/>
      <c r="BW45" s="151"/>
      <c r="BX45" s="151"/>
      <c r="BY45" s="151"/>
      <c r="BZ45" s="151"/>
      <c r="CA45" s="151"/>
      <c r="CB45" s="151"/>
      <c r="CC45" s="151"/>
    </row>
    <row r="46" spans="1:81" ht="18">
      <c r="A46" s="33">
        <v>38</v>
      </c>
      <c r="B46" s="155" t="s">
        <v>57</v>
      </c>
      <c r="C46" s="103">
        <v>3</v>
      </c>
      <c r="D46" s="13">
        <v>8</v>
      </c>
      <c r="E46" s="13">
        <v>2</v>
      </c>
      <c r="F46" s="98"/>
      <c r="G46" s="13"/>
      <c r="H46" s="13"/>
      <c r="I46" s="13"/>
      <c r="J46" s="13"/>
      <c r="K46" s="13"/>
      <c r="L46" s="31"/>
      <c r="M46" s="164">
        <f t="shared" si="23"/>
        <v>13</v>
      </c>
      <c r="N46" s="165">
        <f t="shared" si="24"/>
        <v>92.857142857142861</v>
      </c>
      <c r="O46" s="148">
        <v>4</v>
      </c>
      <c r="P46" s="13">
        <v>11</v>
      </c>
      <c r="Q46" s="13"/>
      <c r="R46" s="98"/>
      <c r="S46" s="35"/>
      <c r="T46" s="36"/>
      <c r="U46" s="12"/>
      <c r="V46" s="31"/>
      <c r="W46" s="31"/>
      <c r="X46" s="14"/>
      <c r="Y46" s="31"/>
      <c r="Z46" s="169">
        <f t="shared" si="25"/>
        <v>15</v>
      </c>
      <c r="AA46" s="177">
        <f t="shared" si="26"/>
        <v>100</v>
      </c>
      <c r="AB46" s="148">
        <v>4</v>
      </c>
      <c r="AC46" s="12">
        <v>8</v>
      </c>
      <c r="AD46" s="13"/>
      <c r="AE46" s="98"/>
      <c r="AF46" s="13"/>
      <c r="AG46" s="98"/>
      <c r="AH46" s="12"/>
      <c r="AI46" s="12"/>
      <c r="AJ46" s="12"/>
      <c r="AK46" s="169">
        <f t="shared" si="27"/>
        <v>12</v>
      </c>
      <c r="AL46" s="165">
        <f t="shared" si="28"/>
        <v>92.307692307692307</v>
      </c>
      <c r="AM46" s="149">
        <v>3</v>
      </c>
      <c r="AN46" s="14">
        <v>2</v>
      </c>
      <c r="AO46" s="13"/>
      <c r="AP46" s="14"/>
      <c r="AQ46" s="98"/>
      <c r="AR46" s="14"/>
      <c r="AS46" s="13"/>
      <c r="AT46" s="31"/>
      <c r="AU46" s="164">
        <f t="shared" si="29"/>
        <v>5</v>
      </c>
      <c r="AV46" s="165">
        <f t="shared" si="30"/>
        <v>100</v>
      </c>
      <c r="AW46" s="176">
        <v>4</v>
      </c>
      <c r="AX46" s="31">
        <v>8</v>
      </c>
      <c r="AY46" s="14"/>
      <c r="BA46" s="14"/>
      <c r="BB46" s="14"/>
      <c r="BC46" s="14"/>
      <c r="BD46" s="16">
        <f t="shared" si="31"/>
        <v>12</v>
      </c>
      <c r="BE46" s="174">
        <f t="shared" si="32"/>
        <v>92.307692307692307</v>
      </c>
      <c r="BF46" s="103">
        <v>3</v>
      </c>
      <c r="BG46" s="14">
        <v>4</v>
      </c>
      <c r="BH46" s="12">
        <v>0</v>
      </c>
      <c r="BI46" s="12"/>
      <c r="BJ46" s="12"/>
      <c r="BK46" s="12"/>
      <c r="BL46" s="12"/>
      <c r="BM46" s="169">
        <f t="shared" si="21"/>
        <v>7</v>
      </c>
      <c r="BN46" s="175">
        <f t="shared" si="33"/>
        <v>100</v>
      </c>
      <c r="BO46" s="151"/>
      <c r="BP46" s="151"/>
      <c r="BQ46" s="151"/>
      <c r="BR46" s="151"/>
      <c r="BS46" s="151"/>
      <c r="BT46" s="151"/>
      <c r="BU46" s="151"/>
      <c r="BV46" s="151"/>
      <c r="BW46" s="151"/>
      <c r="BX46" s="151"/>
      <c r="BY46" s="151"/>
      <c r="BZ46" s="151"/>
      <c r="CA46" s="151"/>
      <c r="CB46" s="151"/>
      <c r="CC46" s="151"/>
    </row>
    <row r="47" spans="1:81" ht="18">
      <c r="A47" s="25">
        <v>39</v>
      </c>
      <c r="B47" s="155" t="s">
        <v>58</v>
      </c>
      <c r="C47" s="103">
        <v>1</v>
      </c>
      <c r="D47" s="13">
        <v>6</v>
      </c>
      <c r="E47" s="13">
        <v>2</v>
      </c>
      <c r="F47" s="98"/>
      <c r="G47" s="13"/>
      <c r="H47" s="13"/>
      <c r="I47" s="13"/>
      <c r="J47" s="13"/>
      <c r="K47" s="13"/>
      <c r="L47" s="31"/>
      <c r="M47" s="164">
        <f t="shared" si="23"/>
        <v>9</v>
      </c>
      <c r="N47" s="165">
        <f t="shared" si="24"/>
        <v>64.285714285714292</v>
      </c>
      <c r="O47" s="148">
        <v>0</v>
      </c>
      <c r="P47" s="13">
        <v>10</v>
      </c>
      <c r="Q47" s="13"/>
      <c r="R47" s="98"/>
      <c r="S47" s="35"/>
      <c r="T47" s="36"/>
      <c r="U47" s="12"/>
      <c r="V47" s="31"/>
      <c r="W47" s="31"/>
      <c r="X47" s="14"/>
      <c r="Y47" s="31"/>
      <c r="Z47" s="169">
        <f t="shared" si="25"/>
        <v>10</v>
      </c>
      <c r="AA47" s="177">
        <f t="shared" si="26"/>
        <v>66.666666666666657</v>
      </c>
      <c r="AB47" s="148">
        <v>3</v>
      </c>
      <c r="AC47" s="12">
        <v>6</v>
      </c>
      <c r="AD47" s="13"/>
      <c r="AE47" s="98"/>
      <c r="AF47" s="13"/>
      <c r="AG47" s="98"/>
      <c r="AH47" s="12"/>
      <c r="AI47" s="12"/>
      <c r="AJ47" s="12"/>
      <c r="AK47" s="169">
        <f t="shared" si="27"/>
        <v>9</v>
      </c>
      <c r="AL47" s="165">
        <f t="shared" si="28"/>
        <v>69.230769230769226</v>
      </c>
      <c r="AM47" s="149">
        <v>1</v>
      </c>
      <c r="AN47" s="14">
        <v>2</v>
      </c>
      <c r="AO47" s="13"/>
      <c r="AP47" s="14"/>
      <c r="AQ47" s="98"/>
      <c r="AR47" s="14"/>
      <c r="AS47" s="13"/>
      <c r="AT47" s="31"/>
      <c r="AU47" s="164">
        <f t="shared" si="29"/>
        <v>3</v>
      </c>
      <c r="AV47" s="165">
        <f t="shared" si="30"/>
        <v>60</v>
      </c>
      <c r="AW47" s="176">
        <v>4</v>
      </c>
      <c r="AX47" s="31">
        <v>7</v>
      </c>
      <c r="AY47" s="14"/>
      <c r="BA47" s="14"/>
      <c r="BB47" s="14"/>
      <c r="BC47" s="14"/>
      <c r="BD47" s="16">
        <f t="shared" si="31"/>
        <v>11</v>
      </c>
      <c r="BE47" s="174">
        <f t="shared" si="32"/>
        <v>84.615384615384613</v>
      </c>
      <c r="BF47" s="103">
        <v>3</v>
      </c>
      <c r="BG47" s="14">
        <v>4</v>
      </c>
      <c r="BH47" s="12">
        <v>0</v>
      </c>
      <c r="BI47" s="12"/>
      <c r="BJ47" s="12"/>
      <c r="BK47" s="12"/>
      <c r="BL47" s="12"/>
      <c r="BM47" s="169">
        <f t="shared" si="21"/>
        <v>7</v>
      </c>
      <c r="BN47" s="175">
        <f t="shared" si="33"/>
        <v>100</v>
      </c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</row>
    <row r="48" spans="1:81" ht="18">
      <c r="A48" s="33">
        <v>40</v>
      </c>
      <c r="B48" s="155" t="s">
        <v>59</v>
      </c>
      <c r="C48" s="103">
        <v>3</v>
      </c>
      <c r="D48" s="13">
        <v>8</v>
      </c>
      <c r="E48" s="13">
        <v>2</v>
      </c>
      <c r="F48" s="98"/>
      <c r="G48" s="13"/>
      <c r="H48" s="13"/>
      <c r="I48" s="13"/>
      <c r="J48" s="13"/>
      <c r="K48" s="13"/>
      <c r="L48" s="31"/>
      <c r="M48" s="164">
        <f t="shared" si="23"/>
        <v>13</v>
      </c>
      <c r="N48" s="165">
        <f t="shared" si="24"/>
        <v>92.857142857142861</v>
      </c>
      <c r="O48" s="148">
        <v>3</v>
      </c>
      <c r="P48" s="13">
        <v>11</v>
      </c>
      <c r="Q48" s="13"/>
      <c r="R48" s="98"/>
      <c r="S48" s="35"/>
      <c r="T48" s="36"/>
      <c r="U48" s="12"/>
      <c r="V48" s="31"/>
      <c r="W48" s="31"/>
      <c r="X48" s="14"/>
      <c r="Y48" s="31"/>
      <c r="Z48" s="169">
        <f t="shared" si="25"/>
        <v>14</v>
      </c>
      <c r="AA48" s="177">
        <f t="shared" si="26"/>
        <v>93.333333333333329</v>
      </c>
      <c r="AB48" s="148">
        <v>5</v>
      </c>
      <c r="AC48" s="12">
        <v>8</v>
      </c>
      <c r="AD48" s="13"/>
      <c r="AE48" s="98"/>
      <c r="AF48" s="13"/>
      <c r="AG48" s="98"/>
      <c r="AH48" s="12"/>
      <c r="AI48" s="12"/>
      <c r="AJ48" s="12"/>
      <c r="AK48" s="169">
        <f t="shared" si="27"/>
        <v>13</v>
      </c>
      <c r="AL48" s="165">
        <f t="shared" si="28"/>
        <v>100</v>
      </c>
      <c r="AM48" s="149">
        <v>3</v>
      </c>
      <c r="AN48" s="14">
        <v>2</v>
      </c>
      <c r="AO48" s="13"/>
      <c r="AP48" s="14"/>
      <c r="AQ48" s="98"/>
      <c r="AR48" s="14"/>
      <c r="AS48" s="13"/>
      <c r="AT48" s="31"/>
      <c r="AU48" s="164">
        <f t="shared" si="29"/>
        <v>5</v>
      </c>
      <c r="AV48" s="165">
        <f t="shared" si="30"/>
        <v>100</v>
      </c>
      <c r="AW48" s="176">
        <v>4</v>
      </c>
      <c r="AX48" s="31">
        <v>8</v>
      </c>
      <c r="AY48" s="14"/>
      <c r="BA48" s="14"/>
      <c r="BB48" s="14"/>
      <c r="BC48" s="14"/>
      <c r="BD48" s="16">
        <f t="shared" si="31"/>
        <v>12</v>
      </c>
      <c r="BE48" s="174">
        <f t="shared" si="32"/>
        <v>92.307692307692307</v>
      </c>
      <c r="BF48" s="103">
        <v>2</v>
      </c>
      <c r="BG48" s="14">
        <v>3</v>
      </c>
      <c r="BH48" s="12">
        <v>0</v>
      </c>
      <c r="BI48" s="12"/>
      <c r="BJ48" s="12"/>
      <c r="BK48" s="12"/>
      <c r="BL48" s="12"/>
      <c r="BM48" s="169">
        <f t="shared" si="21"/>
        <v>5</v>
      </c>
      <c r="BN48" s="175">
        <f t="shared" si="33"/>
        <v>71.428571428571431</v>
      </c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</row>
    <row r="49" spans="1:81" ht="18">
      <c r="A49" s="25">
        <v>41</v>
      </c>
      <c r="B49" s="155" t="s">
        <v>60</v>
      </c>
      <c r="C49" s="103">
        <v>4</v>
      </c>
      <c r="D49" s="13">
        <v>8</v>
      </c>
      <c r="E49" s="13">
        <v>2</v>
      </c>
      <c r="F49" s="98"/>
      <c r="G49" s="13"/>
      <c r="H49" s="13"/>
      <c r="I49" s="13"/>
      <c r="J49" s="13"/>
      <c r="K49" s="13"/>
      <c r="L49" s="31"/>
      <c r="M49" s="164">
        <f t="shared" si="23"/>
        <v>14</v>
      </c>
      <c r="N49" s="165">
        <f t="shared" si="24"/>
        <v>100</v>
      </c>
      <c r="O49" s="148">
        <v>4</v>
      </c>
      <c r="P49" s="13">
        <v>11</v>
      </c>
      <c r="Q49" s="13"/>
      <c r="R49" s="98"/>
      <c r="S49" s="35"/>
      <c r="T49" s="36"/>
      <c r="U49" s="12"/>
      <c r="V49" s="31"/>
      <c r="W49" s="31"/>
      <c r="X49" s="14"/>
      <c r="Y49" s="31"/>
      <c r="Z49" s="169">
        <f t="shared" si="25"/>
        <v>15</v>
      </c>
      <c r="AA49" s="177">
        <f t="shared" si="26"/>
        <v>100</v>
      </c>
      <c r="AB49" s="148">
        <v>5</v>
      </c>
      <c r="AC49" s="12">
        <v>8</v>
      </c>
      <c r="AD49" s="13"/>
      <c r="AE49" s="98"/>
      <c r="AF49" s="13"/>
      <c r="AG49" s="98"/>
      <c r="AH49" s="12"/>
      <c r="AI49" s="12"/>
      <c r="AJ49" s="12"/>
      <c r="AK49" s="169">
        <f t="shared" si="27"/>
        <v>13</v>
      </c>
      <c r="AL49" s="165">
        <f t="shared" si="28"/>
        <v>100</v>
      </c>
      <c r="AM49" s="149">
        <v>3</v>
      </c>
      <c r="AN49" s="14">
        <v>2</v>
      </c>
      <c r="AO49" s="13"/>
      <c r="AP49" s="14"/>
      <c r="AQ49" s="98"/>
      <c r="AR49" s="14"/>
      <c r="AS49" s="13"/>
      <c r="AT49" s="31"/>
      <c r="AU49" s="164">
        <f t="shared" si="29"/>
        <v>5</v>
      </c>
      <c r="AV49" s="165">
        <f t="shared" si="30"/>
        <v>100</v>
      </c>
      <c r="AW49" s="176">
        <v>5</v>
      </c>
      <c r="AX49" s="31">
        <v>8</v>
      </c>
      <c r="AY49" s="14"/>
      <c r="BA49" s="14"/>
      <c r="BB49" s="14"/>
      <c r="BC49" s="14"/>
      <c r="BD49" s="16">
        <f t="shared" si="31"/>
        <v>13</v>
      </c>
      <c r="BE49" s="174">
        <f t="shared" si="32"/>
        <v>100</v>
      </c>
      <c r="BF49" s="103">
        <v>2</v>
      </c>
      <c r="BG49" s="14">
        <v>3</v>
      </c>
      <c r="BH49" s="12">
        <v>0</v>
      </c>
      <c r="BI49" s="12"/>
      <c r="BJ49" s="12"/>
      <c r="BK49" s="12"/>
      <c r="BL49" s="12"/>
      <c r="BM49" s="169">
        <f t="shared" si="21"/>
        <v>5</v>
      </c>
      <c r="BN49" s="175">
        <f t="shared" si="33"/>
        <v>71.428571428571431</v>
      </c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</row>
    <row r="50" spans="1:81" ht="18">
      <c r="A50" s="33">
        <v>42</v>
      </c>
      <c r="B50" s="155" t="s">
        <v>61</v>
      </c>
      <c r="C50" s="103">
        <v>4</v>
      </c>
      <c r="D50" s="13">
        <v>6</v>
      </c>
      <c r="E50" s="13">
        <v>2</v>
      </c>
      <c r="F50" s="98"/>
      <c r="G50" s="13"/>
      <c r="H50" s="13"/>
      <c r="I50" s="13"/>
      <c r="J50" s="13"/>
      <c r="K50" s="13"/>
      <c r="L50" s="31"/>
      <c r="M50" s="164">
        <f t="shared" si="23"/>
        <v>12</v>
      </c>
      <c r="N50" s="165">
        <f t="shared" si="24"/>
        <v>85.714285714285708</v>
      </c>
      <c r="O50" s="148">
        <v>4</v>
      </c>
      <c r="P50" s="13">
        <v>10</v>
      </c>
      <c r="Q50" s="13"/>
      <c r="R50" s="98"/>
      <c r="S50" s="35"/>
      <c r="T50" s="36"/>
      <c r="U50" s="12"/>
      <c r="V50" s="31"/>
      <c r="W50" s="31"/>
      <c r="X50" s="14"/>
      <c r="Y50" s="31"/>
      <c r="Z50" s="169">
        <f t="shared" si="25"/>
        <v>14</v>
      </c>
      <c r="AA50" s="177">
        <f t="shared" si="26"/>
        <v>93.333333333333329</v>
      </c>
      <c r="AB50" s="148">
        <v>5</v>
      </c>
      <c r="AC50" s="12">
        <v>6</v>
      </c>
      <c r="AD50" s="13"/>
      <c r="AE50" s="98"/>
      <c r="AF50" s="13"/>
      <c r="AG50" s="98"/>
      <c r="AH50" s="12"/>
      <c r="AI50" s="12"/>
      <c r="AJ50" s="12"/>
      <c r="AK50" s="169">
        <f t="shared" si="27"/>
        <v>11</v>
      </c>
      <c r="AL50" s="165">
        <f t="shared" si="28"/>
        <v>84.615384615384613</v>
      </c>
      <c r="AM50" s="149">
        <v>3</v>
      </c>
      <c r="AN50" s="14">
        <v>2</v>
      </c>
      <c r="AO50" s="13"/>
      <c r="AP50" s="14"/>
      <c r="AQ50" s="98"/>
      <c r="AR50" s="14"/>
      <c r="AS50" s="13"/>
      <c r="AT50" s="31"/>
      <c r="AU50" s="164">
        <f t="shared" si="29"/>
        <v>5</v>
      </c>
      <c r="AV50" s="165">
        <f t="shared" si="30"/>
        <v>100</v>
      </c>
      <c r="AW50" s="176">
        <v>5</v>
      </c>
      <c r="AX50" s="31">
        <v>6</v>
      </c>
      <c r="AY50" s="14"/>
      <c r="BA50" s="14"/>
      <c r="BB50" s="14"/>
      <c r="BC50" s="14"/>
      <c r="BD50" s="16">
        <f t="shared" si="31"/>
        <v>11</v>
      </c>
      <c r="BE50" s="174">
        <f t="shared" si="32"/>
        <v>84.615384615384613</v>
      </c>
      <c r="BF50" s="103">
        <v>2</v>
      </c>
      <c r="BG50" s="14">
        <v>2</v>
      </c>
      <c r="BH50" s="12">
        <v>0</v>
      </c>
      <c r="BI50" s="12"/>
      <c r="BJ50" s="12"/>
      <c r="BK50" s="12"/>
      <c r="BL50" s="12"/>
      <c r="BM50" s="169">
        <f t="shared" si="21"/>
        <v>4</v>
      </c>
      <c r="BN50" s="175">
        <f t="shared" si="33"/>
        <v>57.142857142857139</v>
      </c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</row>
    <row r="51" spans="1:81" ht="18">
      <c r="A51" s="25"/>
      <c r="B51" s="155"/>
      <c r="C51" s="103"/>
      <c r="D51" s="13"/>
      <c r="E51" s="13"/>
      <c r="F51" s="98"/>
      <c r="G51" s="13"/>
      <c r="H51" s="13"/>
      <c r="I51" s="13"/>
      <c r="J51" s="13"/>
      <c r="K51" s="13"/>
      <c r="L51" s="31"/>
      <c r="M51" s="31"/>
      <c r="N51" s="157"/>
      <c r="O51" s="148"/>
      <c r="P51" s="13"/>
      <c r="Q51" s="13"/>
      <c r="R51" s="98"/>
      <c r="S51" s="35"/>
      <c r="T51" s="36"/>
      <c r="U51" s="12"/>
      <c r="V51" s="31"/>
      <c r="W51" s="31"/>
      <c r="X51" s="14"/>
      <c r="Y51" s="31"/>
      <c r="Z51" s="12"/>
      <c r="AA51" s="104"/>
      <c r="AB51" s="148"/>
      <c r="AC51" s="12"/>
      <c r="AD51" s="13"/>
      <c r="AE51" s="98"/>
      <c r="AF51" s="13"/>
      <c r="AG51" s="98"/>
      <c r="AH51" s="12"/>
      <c r="AI51" s="12"/>
      <c r="AJ51" s="12"/>
      <c r="AK51" s="12"/>
      <c r="AL51" s="157"/>
      <c r="AM51" s="149"/>
      <c r="AN51" s="14"/>
      <c r="AO51" s="13"/>
      <c r="AP51" s="14"/>
      <c r="AQ51" s="98"/>
      <c r="AR51" s="14"/>
      <c r="AS51" s="13"/>
      <c r="AT51" s="31"/>
      <c r="AU51" s="31"/>
      <c r="AV51" s="157"/>
      <c r="AW51" s="176"/>
      <c r="AX51" s="31"/>
      <c r="AY51" s="14"/>
      <c r="BA51" s="14"/>
      <c r="BB51" s="14"/>
      <c r="BC51" s="14"/>
      <c r="BD51" s="14"/>
      <c r="BE51" s="158"/>
      <c r="BF51" s="103"/>
      <c r="BG51" s="14"/>
      <c r="BH51" s="12"/>
      <c r="BI51" s="12"/>
      <c r="BJ51" s="12"/>
      <c r="BK51" s="12"/>
      <c r="BL51" s="12"/>
      <c r="BM51" s="12"/>
      <c r="BN51" s="37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</row>
    <row r="52" spans="1:81">
      <c r="A52" s="159"/>
      <c r="B52" s="160"/>
      <c r="C52" s="161">
        <v>5</v>
      </c>
      <c r="D52" s="162">
        <v>8</v>
      </c>
      <c r="E52" s="162">
        <v>2</v>
      </c>
      <c r="F52" s="163"/>
      <c r="G52" s="162"/>
      <c r="H52" s="162"/>
      <c r="I52" s="162"/>
      <c r="J52" s="162"/>
      <c r="K52" s="162"/>
      <c r="L52" s="164"/>
      <c r="M52" s="164">
        <f>SUM(C52:L52)</f>
        <v>15</v>
      </c>
      <c r="N52" s="165">
        <f>M52/15*100</f>
        <v>100</v>
      </c>
      <c r="O52" s="166">
        <v>4</v>
      </c>
      <c r="P52" s="162">
        <v>11</v>
      </c>
      <c r="Q52" s="162"/>
      <c r="R52" s="163"/>
      <c r="S52" s="167"/>
      <c r="T52" s="168"/>
      <c r="U52" s="169"/>
      <c r="V52" s="164"/>
      <c r="W52" s="164"/>
      <c r="X52" s="16"/>
      <c r="Y52" s="164"/>
      <c r="Z52" s="169">
        <f>SUM(O52:Y52)</f>
        <v>15</v>
      </c>
      <c r="AA52" s="177">
        <f>Z52/15*100</f>
        <v>100</v>
      </c>
      <c r="AB52" s="166">
        <v>4</v>
      </c>
      <c r="AC52" s="169">
        <v>7</v>
      </c>
      <c r="AD52" s="162"/>
      <c r="AE52" s="163"/>
      <c r="AF52" s="162"/>
      <c r="AG52" s="163"/>
      <c r="AH52" s="169"/>
      <c r="AI52" s="169"/>
      <c r="AJ52" s="169"/>
      <c r="AK52" s="169">
        <f>SUM(AB52:AJ52)</f>
        <v>11</v>
      </c>
      <c r="AL52" s="165">
        <f>AK52/11*100</f>
        <v>100</v>
      </c>
      <c r="AM52" s="171">
        <v>3</v>
      </c>
      <c r="AN52" s="16">
        <v>3</v>
      </c>
      <c r="AO52" s="162"/>
      <c r="AP52" s="16"/>
      <c r="AQ52" s="163"/>
      <c r="AR52" s="16"/>
      <c r="AS52" s="162"/>
      <c r="AT52" s="164"/>
      <c r="AU52" s="164">
        <f>SUM(AM52:AT52)</f>
        <v>6</v>
      </c>
      <c r="AV52" s="165">
        <f>AU52/6*100</f>
        <v>100</v>
      </c>
      <c r="AW52" s="178">
        <v>5</v>
      </c>
      <c r="AX52" s="164">
        <v>7</v>
      </c>
      <c r="AY52" s="16"/>
      <c r="AZ52" s="173"/>
      <c r="BA52" s="16"/>
      <c r="BB52" s="16"/>
      <c r="BC52" s="16"/>
      <c r="BD52" s="16">
        <f>SUM(AW52:BC52)</f>
        <v>12</v>
      </c>
      <c r="BE52" s="174">
        <f>BD52/12*100</f>
        <v>100</v>
      </c>
      <c r="BF52" s="161">
        <v>3</v>
      </c>
      <c r="BG52" s="16">
        <v>4</v>
      </c>
      <c r="BH52" s="169">
        <v>1</v>
      </c>
      <c r="BI52" s="169"/>
      <c r="BJ52" s="169"/>
      <c r="BK52" s="169"/>
      <c r="BL52" s="169"/>
      <c r="BM52" s="169">
        <f>SUM(BF52:BL52)</f>
        <v>8</v>
      </c>
      <c r="BN52" s="175">
        <f>BM52/8*100</f>
        <v>100</v>
      </c>
      <c r="BO52" s="151"/>
      <c r="BP52" s="151"/>
      <c r="BQ52" s="151"/>
      <c r="BR52" s="151"/>
      <c r="BS52" s="151"/>
      <c r="BT52" s="151"/>
      <c r="BU52" s="151"/>
      <c r="BV52" s="151"/>
      <c r="BW52" s="151"/>
      <c r="BX52" s="151"/>
      <c r="BY52" s="151"/>
      <c r="BZ52" s="151"/>
      <c r="CA52" s="151"/>
      <c r="CB52" s="151"/>
      <c r="CC52" s="151"/>
    </row>
    <row r="53" spans="1:81" ht="18">
      <c r="A53" s="25">
        <v>43</v>
      </c>
      <c r="B53" s="155" t="s">
        <v>62</v>
      </c>
      <c r="C53" s="103">
        <v>4</v>
      </c>
      <c r="D53" s="13">
        <v>8</v>
      </c>
      <c r="E53" s="13">
        <v>2</v>
      </c>
      <c r="F53" s="98"/>
      <c r="G53" s="13"/>
      <c r="H53" s="13"/>
      <c r="I53" s="13"/>
      <c r="J53" s="13"/>
      <c r="K53" s="13"/>
      <c r="L53" s="31"/>
      <c r="M53" s="164">
        <f t="shared" ref="M53:M66" si="34">SUM(C53:L53)</f>
        <v>14</v>
      </c>
      <c r="N53" s="165">
        <f t="shared" ref="N53:N66" si="35">M53/15*100</f>
        <v>93.333333333333329</v>
      </c>
      <c r="O53" s="148">
        <v>4</v>
      </c>
      <c r="P53" s="13">
        <v>8</v>
      </c>
      <c r="Q53" s="13"/>
      <c r="R53" s="98"/>
      <c r="S53" s="35"/>
      <c r="T53" s="36"/>
      <c r="U53" s="12"/>
      <c r="V53" s="31"/>
      <c r="W53" s="31"/>
      <c r="X53" s="14"/>
      <c r="Y53" s="31"/>
      <c r="Z53" s="169">
        <f t="shared" ref="Z53:Z66" si="36">SUM(O53:Y53)</f>
        <v>12</v>
      </c>
      <c r="AA53" s="177">
        <f t="shared" ref="AA53:AA66" si="37">Z53/15*100</f>
        <v>80</v>
      </c>
      <c r="AB53" s="148">
        <v>4</v>
      </c>
      <c r="AC53" s="12">
        <v>6</v>
      </c>
      <c r="AD53" s="13"/>
      <c r="AE53" s="98"/>
      <c r="AF53" s="13"/>
      <c r="AG53" s="98"/>
      <c r="AH53" s="12"/>
      <c r="AI53" s="12"/>
      <c r="AJ53" s="12"/>
      <c r="AK53" s="169">
        <f t="shared" ref="AK53:AK66" si="38">SUM(AB53:AJ53)</f>
        <v>10</v>
      </c>
      <c r="AL53" s="165">
        <f t="shared" ref="AL53:AL66" si="39">AK53/11*100</f>
        <v>90.909090909090907</v>
      </c>
      <c r="AM53" s="149">
        <v>2</v>
      </c>
      <c r="AN53" s="14">
        <v>3</v>
      </c>
      <c r="AO53" s="13"/>
      <c r="AP53" s="14"/>
      <c r="AQ53" s="98"/>
      <c r="AR53" s="14"/>
      <c r="AS53" s="13"/>
      <c r="AT53" s="31"/>
      <c r="AU53" s="164">
        <f t="shared" ref="AU53:AU66" si="40">SUM(AM53:AT53)</f>
        <v>5</v>
      </c>
      <c r="AV53" s="165">
        <f t="shared" ref="AV53:AV66" si="41">AU53/6*100</f>
        <v>83.333333333333343</v>
      </c>
      <c r="AW53" s="176">
        <v>5</v>
      </c>
      <c r="AX53" s="31">
        <v>6</v>
      </c>
      <c r="AY53" s="14"/>
      <c r="BA53" s="14"/>
      <c r="BB53" s="14"/>
      <c r="BC53" s="14"/>
      <c r="BD53" s="16">
        <f t="shared" ref="BD53:BD66" si="42">SUM(AW53:BC53)</f>
        <v>11</v>
      </c>
      <c r="BE53" s="174">
        <f t="shared" ref="BE53:BE66" si="43">BD53/12*100</f>
        <v>91.666666666666657</v>
      </c>
      <c r="BF53" s="103">
        <v>3</v>
      </c>
      <c r="BG53" s="14">
        <v>4</v>
      </c>
      <c r="BH53" s="12">
        <v>1</v>
      </c>
      <c r="BI53" s="12"/>
      <c r="BJ53" s="12"/>
      <c r="BK53" s="12"/>
      <c r="BL53" s="12"/>
      <c r="BM53" s="169">
        <f t="shared" ref="BM53:BM66" si="44">SUM(BF53:BL53)</f>
        <v>8</v>
      </c>
      <c r="BN53" s="175">
        <f t="shared" ref="BN53:BN66" si="45">BM53/8*100</f>
        <v>100</v>
      </c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</row>
    <row r="54" spans="1:81" ht="18">
      <c r="A54" s="33">
        <v>44</v>
      </c>
      <c r="B54" s="155" t="s">
        <v>63</v>
      </c>
      <c r="C54" s="103">
        <v>5</v>
      </c>
      <c r="D54" s="13">
        <v>8</v>
      </c>
      <c r="E54" s="13">
        <v>2</v>
      </c>
      <c r="F54" s="98"/>
      <c r="G54" s="13"/>
      <c r="H54" s="13"/>
      <c r="I54" s="13"/>
      <c r="J54" s="13"/>
      <c r="K54" s="13"/>
      <c r="L54" s="31"/>
      <c r="M54" s="164">
        <f t="shared" si="34"/>
        <v>15</v>
      </c>
      <c r="N54" s="165">
        <f t="shared" si="35"/>
        <v>100</v>
      </c>
      <c r="O54" s="148">
        <v>3</v>
      </c>
      <c r="P54" s="13">
        <v>9</v>
      </c>
      <c r="Q54" s="13"/>
      <c r="R54" s="98"/>
      <c r="S54" s="35"/>
      <c r="T54" s="36"/>
      <c r="U54" s="12"/>
      <c r="V54" s="31"/>
      <c r="W54" s="31"/>
      <c r="X54" s="14"/>
      <c r="Y54" s="31"/>
      <c r="Z54" s="169">
        <f t="shared" si="36"/>
        <v>12</v>
      </c>
      <c r="AA54" s="177">
        <f t="shared" si="37"/>
        <v>80</v>
      </c>
      <c r="AB54" s="148">
        <v>3</v>
      </c>
      <c r="AC54" s="12">
        <v>7</v>
      </c>
      <c r="AD54" s="13"/>
      <c r="AE54" s="98"/>
      <c r="AF54" s="13"/>
      <c r="AG54" s="98"/>
      <c r="AH54" s="12"/>
      <c r="AI54" s="12"/>
      <c r="AJ54" s="12"/>
      <c r="AK54" s="169">
        <f t="shared" si="38"/>
        <v>10</v>
      </c>
      <c r="AL54" s="165">
        <f t="shared" si="39"/>
        <v>90.909090909090907</v>
      </c>
      <c r="AM54" s="149">
        <v>3</v>
      </c>
      <c r="AN54" s="14">
        <v>3</v>
      </c>
      <c r="AO54" s="13"/>
      <c r="AP54" s="14"/>
      <c r="AQ54" s="98"/>
      <c r="AR54" s="14"/>
      <c r="AS54" s="13"/>
      <c r="AT54" s="31"/>
      <c r="AU54" s="164">
        <f t="shared" si="40"/>
        <v>6</v>
      </c>
      <c r="AV54" s="165">
        <f t="shared" si="41"/>
        <v>100</v>
      </c>
      <c r="AW54" s="176">
        <v>5</v>
      </c>
      <c r="AX54" s="31">
        <v>7</v>
      </c>
      <c r="AY54" s="14"/>
      <c r="BA54" s="14"/>
      <c r="BB54" s="14"/>
      <c r="BC54" s="14"/>
      <c r="BD54" s="16">
        <f t="shared" si="42"/>
        <v>12</v>
      </c>
      <c r="BE54" s="174">
        <f t="shared" si="43"/>
        <v>100</v>
      </c>
      <c r="BF54" s="103">
        <v>2</v>
      </c>
      <c r="BG54" s="14">
        <v>4</v>
      </c>
      <c r="BH54" s="12">
        <v>1</v>
      </c>
      <c r="BI54" s="12"/>
      <c r="BJ54" s="12"/>
      <c r="BK54" s="12"/>
      <c r="BL54" s="12"/>
      <c r="BM54" s="169">
        <f t="shared" si="44"/>
        <v>7</v>
      </c>
      <c r="BN54" s="175">
        <f t="shared" si="45"/>
        <v>87.5</v>
      </c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</row>
    <row r="55" spans="1:81" ht="18">
      <c r="A55" s="25">
        <v>45</v>
      </c>
      <c r="B55" s="155" t="s">
        <v>64</v>
      </c>
      <c r="C55" s="103">
        <v>3</v>
      </c>
      <c r="D55" s="13">
        <v>8</v>
      </c>
      <c r="E55" s="13">
        <v>2</v>
      </c>
      <c r="F55" s="98"/>
      <c r="G55" s="13"/>
      <c r="H55" s="13"/>
      <c r="I55" s="13"/>
      <c r="J55" s="13"/>
      <c r="K55" s="13"/>
      <c r="L55" s="31"/>
      <c r="M55" s="164">
        <f t="shared" si="34"/>
        <v>13</v>
      </c>
      <c r="N55" s="165">
        <f t="shared" si="35"/>
        <v>86.666666666666671</v>
      </c>
      <c r="O55" s="148">
        <v>2</v>
      </c>
      <c r="P55" s="13">
        <v>10</v>
      </c>
      <c r="Q55" s="13"/>
      <c r="R55" s="98"/>
      <c r="S55" s="35"/>
      <c r="T55" s="36"/>
      <c r="U55" s="12"/>
      <c r="V55" s="31"/>
      <c r="W55" s="31"/>
      <c r="X55" s="14"/>
      <c r="Y55" s="31"/>
      <c r="Z55" s="169">
        <f t="shared" si="36"/>
        <v>12</v>
      </c>
      <c r="AA55" s="177">
        <f t="shared" si="37"/>
        <v>80</v>
      </c>
      <c r="AB55" s="148">
        <v>3</v>
      </c>
      <c r="AC55" s="12">
        <v>6</v>
      </c>
      <c r="AD55" s="13"/>
      <c r="AE55" s="98"/>
      <c r="AF55" s="13"/>
      <c r="AG55" s="98"/>
      <c r="AH55" s="12"/>
      <c r="AI55" s="12"/>
      <c r="AJ55" s="12"/>
      <c r="AK55" s="169">
        <f t="shared" si="38"/>
        <v>9</v>
      </c>
      <c r="AL55" s="165">
        <f t="shared" si="39"/>
        <v>81.818181818181827</v>
      </c>
      <c r="AM55" s="149">
        <v>2</v>
      </c>
      <c r="AN55" s="14">
        <v>2</v>
      </c>
      <c r="AO55" s="13"/>
      <c r="AP55" s="14"/>
      <c r="AQ55" s="98"/>
      <c r="AR55" s="14"/>
      <c r="AS55" s="13"/>
      <c r="AT55" s="31"/>
      <c r="AU55" s="164">
        <f t="shared" si="40"/>
        <v>4</v>
      </c>
      <c r="AV55" s="165">
        <f t="shared" si="41"/>
        <v>66.666666666666657</v>
      </c>
      <c r="AW55" s="176">
        <v>2</v>
      </c>
      <c r="AX55" s="31">
        <v>7</v>
      </c>
      <c r="AY55" s="14"/>
      <c r="BA55" s="14"/>
      <c r="BB55" s="14"/>
      <c r="BC55" s="14"/>
      <c r="BD55" s="16">
        <f t="shared" si="42"/>
        <v>9</v>
      </c>
      <c r="BE55" s="174">
        <f t="shared" si="43"/>
        <v>75</v>
      </c>
      <c r="BF55" s="103">
        <v>2</v>
      </c>
      <c r="BG55" s="14">
        <v>4</v>
      </c>
      <c r="BH55" s="12">
        <v>1</v>
      </c>
      <c r="BI55" s="12"/>
      <c r="BJ55" s="12"/>
      <c r="BK55" s="12"/>
      <c r="BL55" s="12"/>
      <c r="BM55" s="169">
        <f t="shared" si="44"/>
        <v>7</v>
      </c>
      <c r="BN55" s="175">
        <f t="shared" si="45"/>
        <v>87.5</v>
      </c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1"/>
      <c r="CB55" s="151"/>
      <c r="CC55" s="151"/>
    </row>
    <row r="56" spans="1:81" ht="18">
      <c r="A56" s="33">
        <v>46</v>
      </c>
      <c r="B56" s="155" t="s">
        <v>65</v>
      </c>
      <c r="C56" s="103">
        <v>3</v>
      </c>
      <c r="D56" s="13">
        <v>8</v>
      </c>
      <c r="E56" s="13">
        <v>2</v>
      </c>
      <c r="F56" s="98"/>
      <c r="G56" s="13"/>
      <c r="H56" s="13"/>
      <c r="I56" s="13"/>
      <c r="J56" s="13"/>
      <c r="K56" s="13"/>
      <c r="L56" s="31"/>
      <c r="M56" s="164">
        <f t="shared" si="34"/>
        <v>13</v>
      </c>
      <c r="N56" s="165">
        <f t="shared" si="35"/>
        <v>86.666666666666671</v>
      </c>
      <c r="O56" s="148">
        <v>4</v>
      </c>
      <c r="P56" s="13">
        <v>9</v>
      </c>
      <c r="Q56" s="13"/>
      <c r="R56" s="98"/>
      <c r="S56" s="35"/>
      <c r="T56" s="36"/>
      <c r="U56" s="12"/>
      <c r="V56" s="31"/>
      <c r="W56" s="31"/>
      <c r="X56" s="14"/>
      <c r="Y56" s="31"/>
      <c r="Z56" s="169">
        <f t="shared" si="36"/>
        <v>13</v>
      </c>
      <c r="AA56" s="177">
        <f t="shared" si="37"/>
        <v>86.666666666666671</v>
      </c>
      <c r="AB56" s="148">
        <v>4</v>
      </c>
      <c r="AC56" s="12">
        <v>7</v>
      </c>
      <c r="AD56" s="13"/>
      <c r="AE56" s="98"/>
      <c r="AF56" s="13"/>
      <c r="AG56" s="98"/>
      <c r="AH56" s="12"/>
      <c r="AI56" s="12"/>
      <c r="AJ56" s="12"/>
      <c r="AK56" s="169">
        <f t="shared" si="38"/>
        <v>11</v>
      </c>
      <c r="AL56" s="165">
        <f t="shared" si="39"/>
        <v>100</v>
      </c>
      <c r="AM56" s="149">
        <v>2</v>
      </c>
      <c r="AN56" s="14">
        <v>3</v>
      </c>
      <c r="AO56" s="13"/>
      <c r="AP56" s="14"/>
      <c r="AQ56" s="98"/>
      <c r="AR56" s="14"/>
      <c r="AS56" s="13"/>
      <c r="AT56" s="31"/>
      <c r="AU56" s="164">
        <f t="shared" si="40"/>
        <v>5</v>
      </c>
      <c r="AV56" s="165">
        <f t="shared" si="41"/>
        <v>83.333333333333343</v>
      </c>
      <c r="AW56" s="176">
        <v>3</v>
      </c>
      <c r="AX56" s="31">
        <v>7</v>
      </c>
      <c r="AY56" s="14"/>
      <c r="BA56" s="14"/>
      <c r="BB56" s="14"/>
      <c r="BC56" s="14"/>
      <c r="BD56" s="16">
        <f t="shared" si="42"/>
        <v>10</v>
      </c>
      <c r="BE56" s="174">
        <f t="shared" si="43"/>
        <v>83.333333333333343</v>
      </c>
      <c r="BF56" s="103">
        <v>3</v>
      </c>
      <c r="BG56" s="14">
        <v>4</v>
      </c>
      <c r="BH56" s="12">
        <v>1</v>
      </c>
      <c r="BI56" s="12"/>
      <c r="BJ56" s="12"/>
      <c r="BK56" s="12"/>
      <c r="BL56" s="12"/>
      <c r="BM56" s="169">
        <f t="shared" si="44"/>
        <v>8</v>
      </c>
      <c r="BN56" s="175">
        <f t="shared" si="45"/>
        <v>100</v>
      </c>
      <c r="BO56" s="151"/>
      <c r="BP56" s="151"/>
      <c r="BQ56" s="151"/>
      <c r="BR56" s="151"/>
      <c r="BS56" s="151"/>
      <c r="BT56" s="151"/>
      <c r="BU56" s="151"/>
      <c r="BV56" s="151"/>
      <c r="BW56" s="151"/>
      <c r="BX56" s="151"/>
      <c r="BY56" s="151"/>
      <c r="BZ56" s="151"/>
      <c r="CA56" s="151"/>
      <c r="CB56" s="151"/>
      <c r="CC56" s="151"/>
    </row>
    <row r="57" spans="1:81" ht="18">
      <c r="A57" s="25">
        <v>47</v>
      </c>
      <c r="B57" s="155" t="s">
        <v>66</v>
      </c>
      <c r="C57" s="103">
        <v>2</v>
      </c>
      <c r="D57" s="13">
        <v>8</v>
      </c>
      <c r="E57" s="13">
        <v>2</v>
      </c>
      <c r="F57" s="98"/>
      <c r="G57" s="13"/>
      <c r="H57" s="13"/>
      <c r="I57" s="13"/>
      <c r="J57" s="13"/>
      <c r="K57" s="13"/>
      <c r="L57" s="31"/>
      <c r="M57" s="164">
        <f t="shared" si="34"/>
        <v>12</v>
      </c>
      <c r="N57" s="165">
        <f t="shared" si="35"/>
        <v>80</v>
      </c>
      <c r="O57" s="148">
        <v>4</v>
      </c>
      <c r="P57" s="13">
        <v>11</v>
      </c>
      <c r="Q57" s="13"/>
      <c r="R57" s="98"/>
      <c r="S57" s="35"/>
      <c r="T57" s="36"/>
      <c r="U57" s="12"/>
      <c r="V57" s="31"/>
      <c r="W57" s="31"/>
      <c r="X57" s="14"/>
      <c r="Y57" s="31"/>
      <c r="Z57" s="169">
        <f t="shared" si="36"/>
        <v>15</v>
      </c>
      <c r="AA57" s="177">
        <f t="shared" si="37"/>
        <v>100</v>
      </c>
      <c r="AB57" s="148">
        <v>2</v>
      </c>
      <c r="AC57" s="12">
        <v>7</v>
      </c>
      <c r="AD57" s="13"/>
      <c r="AE57" s="98"/>
      <c r="AF57" s="13"/>
      <c r="AG57" s="98"/>
      <c r="AH57" s="12"/>
      <c r="AI57" s="12"/>
      <c r="AJ57" s="12"/>
      <c r="AK57" s="169">
        <f t="shared" si="38"/>
        <v>9</v>
      </c>
      <c r="AL57" s="165">
        <f t="shared" si="39"/>
        <v>81.818181818181827</v>
      </c>
      <c r="AM57" s="149">
        <v>2</v>
      </c>
      <c r="AN57" s="14">
        <v>3</v>
      </c>
      <c r="AO57" s="13"/>
      <c r="AP57" s="14"/>
      <c r="AQ57" s="98"/>
      <c r="AR57" s="14"/>
      <c r="AS57" s="13"/>
      <c r="AT57" s="31"/>
      <c r="AU57" s="164">
        <f t="shared" si="40"/>
        <v>5</v>
      </c>
      <c r="AV57" s="165">
        <f t="shared" si="41"/>
        <v>83.333333333333343</v>
      </c>
      <c r="AW57" s="176">
        <v>4</v>
      </c>
      <c r="AX57" s="31">
        <v>7</v>
      </c>
      <c r="AY57" s="14"/>
      <c r="BA57" s="14"/>
      <c r="BB57" s="14"/>
      <c r="BC57" s="14"/>
      <c r="BD57" s="16">
        <f t="shared" si="42"/>
        <v>11</v>
      </c>
      <c r="BE57" s="174">
        <f t="shared" si="43"/>
        <v>91.666666666666657</v>
      </c>
      <c r="BF57" s="103">
        <v>2</v>
      </c>
      <c r="BG57" s="14">
        <v>4</v>
      </c>
      <c r="BH57" s="12">
        <v>1</v>
      </c>
      <c r="BI57" s="12"/>
      <c r="BJ57" s="12"/>
      <c r="BK57" s="12"/>
      <c r="BL57" s="12"/>
      <c r="BM57" s="169">
        <f t="shared" si="44"/>
        <v>7</v>
      </c>
      <c r="BN57" s="175">
        <f t="shared" si="45"/>
        <v>87.5</v>
      </c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1"/>
      <c r="CB57" s="151"/>
      <c r="CC57" s="151"/>
    </row>
    <row r="58" spans="1:81" ht="18">
      <c r="A58" s="33">
        <v>48</v>
      </c>
      <c r="B58" s="155" t="s">
        <v>67</v>
      </c>
      <c r="C58" s="103">
        <v>5</v>
      </c>
      <c r="D58" s="13">
        <v>8</v>
      </c>
      <c r="E58" s="13">
        <v>2</v>
      </c>
      <c r="F58" s="98"/>
      <c r="G58" s="13"/>
      <c r="H58" s="13"/>
      <c r="I58" s="13"/>
      <c r="J58" s="13"/>
      <c r="K58" s="13"/>
      <c r="L58" s="31"/>
      <c r="M58" s="164">
        <f t="shared" si="34"/>
        <v>15</v>
      </c>
      <c r="N58" s="165">
        <f t="shared" si="35"/>
        <v>100</v>
      </c>
      <c r="O58" s="148">
        <v>4</v>
      </c>
      <c r="P58" s="13">
        <v>11</v>
      </c>
      <c r="Q58" s="13"/>
      <c r="R58" s="98"/>
      <c r="S58" s="35"/>
      <c r="T58" s="36"/>
      <c r="U58" s="12"/>
      <c r="V58" s="31"/>
      <c r="W58" s="31"/>
      <c r="X58" s="14"/>
      <c r="Y58" s="31"/>
      <c r="Z58" s="169">
        <f t="shared" si="36"/>
        <v>15</v>
      </c>
      <c r="AA58" s="177">
        <f t="shared" si="37"/>
        <v>100</v>
      </c>
      <c r="AB58" s="148">
        <v>4</v>
      </c>
      <c r="AC58" s="12">
        <v>7</v>
      </c>
      <c r="AD58" s="13"/>
      <c r="AE58" s="98"/>
      <c r="AF58" s="13"/>
      <c r="AG58" s="98"/>
      <c r="AH58" s="12"/>
      <c r="AI58" s="12"/>
      <c r="AJ58" s="12"/>
      <c r="AK58" s="169">
        <f t="shared" si="38"/>
        <v>11</v>
      </c>
      <c r="AL58" s="165">
        <f t="shared" si="39"/>
        <v>100</v>
      </c>
      <c r="AM58" s="149">
        <v>3</v>
      </c>
      <c r="AN58" s="14">
        <v>3</v>
      </c>
      <c r="AO58" s="13"/>
      <c r="AP58" s="14"/>
      <c r="AQ58" s="98"/>
      <c r="AR58" s="14"/>
      <c r="AS58" s="13"/>
      <c r="AT58" s="31"/>
      <c r="AU58" s="164">
        <f t="shared" si="40"/>
        <v>6</v>
      </c>
      <c r="AV58" s="165">
        <f t="shared" si="41"/>
        <v>100</v>
      </c>
      <c r="AW58" s="176">
        <v>5</v>
      </c>
      <c r="AX58" s="31">
        <v>7</v>
      </c>
      <c r="AY58" s="14"/>
      <c r="BA58" s="14"/>
      <c r="BB58" s="14"/>
      <c r="BC58" s="14"/>
      <c r="BD58" s="16">
        <f t="shared" si="42"/>
        <v>12</v>
      </c>
      <c r="BE58" s="174">
        <f t="shared" si="43"/>
        <v>100</v>
      </c>
      <c r="BF58" s="103">
        <v>3</v>
      </c>
      <c r="BG58" s="14">
        <v>4</v>
      </c>
      <c r="BH58" s="12">
        <v>1</v>
      </c>
      <c r="BI58" s="12"/>
      <c r="BJ58" s="12"/>
      <c r="BK58" s="12"/>
      <c r="BL58" s="12"/>
      <c r="BM58" s="169">
        <f t="shared" si="44"/>
        <v>8</v>
      </c>
      <c r="BN58" s="175">
        <f t="shared" si="45"/>
        <v>100</v>
      </c>
      <c r="BO58" s="151"/>
      <c r="BP58" s="151"/>
      <c r="BQ58" s="151"/>
      <c r="BR58" s="151"/>
      <c r="BS58" s="151"/>
      <c r="BT58" s="151"/>
      <c r="BU58" s="151"/>
      <c r="BV58" s="151"/>
      <c r="BW58" s="151"/>
      <c r="BX58" s="151"/>
      <c r="BY58" s="151"/>
      <c r="BZ58" s="151"/>
      <c r="CA58" s="151"/>
      <c r="CB58" s="151"/>
      <c r="CC58" s="151"/>
    </row>
    <row r="59" spans="1:81" ht="18">
      <c r="A59" s="25">
        <v>49</v>
      </c>
      <c r="B59" s="155" t="s">
        <v>68</v>
      </c>
      <c r="C59" s="103">
        <v>3</v>
      </c>
      <c r="D59" s="13">
        <v>7</v>
      </c>
      <c r="E59" s="13">
        <v>2</v>
      </c>
      <c r="F59" s="98"/>
      <c r="G59" s="13"/>
      <c r="H59" s="13"/>
      <c r="I59" s="13"/>
      <c r="J59" s="13"/>
      <c r="K59" s="13"/>
      <c r="L59" s="31"/>
      <c r="M59" s="164">
        <f t="shared" si="34"/>
        <v>12</v>
      </c>
      <c r="N59" s="165">
        <f t="shared" si="35"/>
        <v>80</v>
      </c>
      <c r="O59" s="148">
        <v>3</v>
      </c>
      <c r="P59" s="13">
        <v>7</v>
      </c>
      <c r="Q59" s="13"/>
      <c r="R59" s="98"/>
      <c r="S59" s="35"/>
      <c r="T59" s="36"/>
      <c r="U59" s="12"/>
      <c r="V59" s="31"/>
      <c r="W59" s="31"/>
      <c r="X59" s="14"/>
      <c r="Y59" s="31"/>
      <c r="Z59" s="169">
        <f t="shared" si="36"/>
        <v>10</v>
      </c>
      <c r="AA59" s="177">
        <f t="shared" si="37"/>
        <v>66.666666666666657</v>
      </c>
      <c r="AB59" s="148">
        <v>2</v>
      </c>
      <c r="AC59" s="12">
        <v>7</v>
      </c>
      <c r="AD59" s="13"/>
      <c r="AE59" s="98"/>
      <c r="AF59" s="13"/>
      <c r="AG59" s="98"/>
      <c r="AH59" s="12"/>
      <c r="AI59" s="12"/>
      <c r="AJ59" s="12"/>
      <c r="AK59" s="169">
        <f t="shared" si="38"/>
        <v>9</v>
      </c>
      <c r="AL59" s="165">
        <f t="shared" si="39"/>
        <v>81.818181818181827</v>
      </c>
      <c r="AM59" s="149">
        <v>3</v>
      </c>
      <c r="AN59" s="14">
        <v>3</v>
      </c>
      <c r="AO59" s="13"/>
      <c r="AP59" s="14"/>
      <c r="AQ59" s="98"/>
      <c r="AR59" s="14"/>
      <c r="AS59" s="13"/>
      <c r="AT59" s="31"/>
      <c r="AU59" s="164">
        <f t="shared" si="40"/>
        <v>6</v>
      </c>
      <c r="AV59" s="165">
        <f t="shared" si="41"/>
        <v>100</v>
      </c>
      <c r="AW59" s="176">
        <v>2</v>
      </c>
      <c r="AX59" s="31">
        <v>7</v>
      </c>
      <c r="AY59" s="14"/>
      <c r="BA59" s="14"/>
      <c r="BB59" s="14"/>
      <c r="BC59" s="14"/>
      <c r="BD59" s="16">
        <f t="shared" si="42"/>
        <v>9</v>
      </c>
      <c r="BE59" s="174">
        <f t="shared" si="43"/>
        <v>75</v>
      </c>
      <c r="BF59" s="103">
        <v>2</v>
      </c>
      <c r="BG59" s="14">
        <v>4</v>
      </c>
      <c r="BH59" s="12">
        <v>1</v>
      </c>
      <c r="BI59" s="12"/>
      <c r="BJ59" s="12"/>
      <c r="BK59" s="12"/>
      <c r="BL59" s="12"/>
      <c r="BM59" s="169">
        <f t="shared" si="44"/>
        <v>7</v>
      </c>
      <c r="BN59" s="175">
        <f t="shared" si="45"/>
        <v>87.5</v>
      </c>
      <c r="BO59" s="151"/>
      <c r="BP59" s="151"/>
      <c r="BQ59" s="151"/>
      <c r="BR59" s="151"/>
      <c r="BS59" s="151"/>
      <c r="BT59" s="151"/>
      <c r="BU59" s="151"/>
      <c r="BV59" s="151"/>
      <c r="BW59" s="151"/>
      <c r="BX59" s="151"/>
      <c r="BY59" s="151"/>
      <c r="BZ59" s="151"/>
      <c r="CA59" s="151"/>
      <c r="CB59" s="151"/>
      <c r="CC59" s="151"/>
    </row>
    <row r="60" spans="1:81" ht="18">
      <c r="A60" s="33">
        <v>50</v>
      </c>
      <c r="B60" s="155" t="s">
        <v>69</v>
      </c>
      <c r="C60" s="103">
        <v>5</v>
      </c>
      <c r="D60" s="13">
        <v>6</v>
      </c>
      <c r="E60" s="13">
        <v>2</v>
      </c>
      <c r="F60" s="98"/>
      <c r="G60" s="13"/>
      <c r="H60" s="13"/>
      <c r="I60" s="13"/>
      <c r="J60" s="13"/>
      <c r="K60" s="13"/>
      <c r="L60" s="31"/>
      <c r="M60" s="164">
        <f t="shared" si="34"/>
        <v>13</v>
      </c>
      <c r="N60" s="165">
        <f t="shared" si="35"/>
        <v>86.666666666666671</v>
      </c>
      <c r="O60" s="148">
        <v>4</v>
      </c>
      <c r="P60" s="13">
        <v>9</v>
      </c>
      <c r="Q60" s="13"/>
      <c r="R60" s="98"/>
      <c r="S60" s="35"/>
      <c r="T60" s="36"/>
      <c r="U60" s="12"/>
      <c r="V60" s="31"/>
      <c r="W60" s="31"/>
      <c r="X60" s="14"/>
      <c r="Y60" s="31"/>
      <c r="Z60" s="169">
        <f t="shared" si="36"/>
        <v>13</v>
      </c>
      <c r="AA60" s="177">
        <f t="shared" si="37"/>
        <v>86.666666666666671</v>
      </c>
      <c r="AB60" s="148">
        <v>4</v>
      </c>
      <c r="AC60" s="12">
        <v>5</v>
      </c>
      <c r="AD60" s="13"/>
      <c r="AE60" s="98"/>
      <c r="AF60" s="13"/>
      <c r="AG60" s="98"/>
      <c r="AH60" s="12"/>
      <c r="AI60" s="12"/>
      <c r="AJ60" s="12"/>
      <c r="AK60" s="169">
        <f t="shared" si="38"/>
        <v>9</v>
      </c>
      <c r="AL60" s="165">
        <f t="shared" si="39"/>
        <v>81.818181818181827</v>
      </c>
      <c r="AM60" s="149">
        <v>2</v>
      </c>
      <c r="AN60" s="14">
        <v>3</v>
      </c>
      <c r="AO60" s="13"/>
      <c r="AP60" s="14"/>
      <c r="AQ60" s="98"/>
      <c r="AR60" s="14"/>
      <c r="AS60" s="13"/>
      <c r="AT60" s="31"/>
      <c r="AU60" s="164">
        <f t="shared" si="40"/>
        <v>5</v>
      </c>
      <c r="AV60" s="165">
        <f t="shared" si="41"/>
        <v>83.333333333333343</v>
      </c>
      <c r="AW60" s="176">
        <v>4</v>
      </c>
      <c r="AX60" s="31">
        <v>7</v>
      </c>
      <c r="AY60" s="14"/>
      <c r="BA60" s="14"/>
      <c r="BB60" s="14"/>
      <c r="BC60" s="14"/>
      <c r="BD60" s="16">
        <f t="shared" si="42"/>
        <v>11</v>
      </c>
      <c r="BE60" s="174">
        <f t="shared" si="43"/>
        <v>91.666666666666657</v>
      </c>
      <c r="BF60" s="103">
        <v>2</v>
      </c>
      <c r="BG60" s="14">
        <v>2</v>
      </c>
      <c r="BH60" s="12">
        <v>1</v>
      </c>
      <c r="BI60" s="12"/>
      <c r="BJ60" s="12"/>
      <c r="BK60" s="12"/>
      <c r="BL60" s="12"/>
      <c r="BM60" s="169">
        <f t="shared" si="44"/>
        <v>5</v>
      </c>
      <c r="BN60" s="175">
        <f t="shared" si="45"/>
        <v>62.5</v>
      </c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</row>
    <row r="61" spans="1:81" ht="18">
      <c r="A61" s="25">
        <v>51</v>
      </c>
      <c r="B61" s="155" t="s">
        <v>70</v>
      </c>
      <c r="C61" s="103">
        <v>4</v>
      </c>
      <c r="D61" s="13">
        <v>8</v>
      </c>
      <c r="E61" s="13">
        <v>2</v>
      </c>
      <c r="F61" s="98"/>
      <c r="G61" s="13"/>
      <c r="H61" s="13"/>
      <c r="I61" s="13"/>
      <c r="J61" s="13"/>
      <c r="K61" s="13"/>
      <c r="L61" s="31"/>
      <c r="M61" s="164">
        <f t="shared" si="34"/>
        <v>14</v>
      </c>
      <c r="N61" s="165">
        <f t="shared" si="35"/>
        <v>93.333333333333329</v>
      </c>
      <c r="O61" s="148">
        <v>4</v>
      </c>
      <c r="P61" s="13">
        <v>9</v>
      </c>
      <c r="Q61" s="13"/>
      <c r="R61" s="98"/>
      <c r="S61" s="35"/>
      <c r="T61" s="36"/>
      <c r="U61" s="12"/>
      <c r="V61" s="31"/>
      <c r="W61" s="31"/>
      <c r="X61" s="14"/>
      <c r="Y61" s="31"/>
      <c r="Z61" s="169">
        <f t="shared" si="36"/>
        <v>13</v>
      </c>
      <c r="AA61" s="177">
        <f t="shared" si="37"/>
        <v>86.666666666666671</v>
      </c>
      <c r="AB61" s="148">
        <v>4</v>
      </c>
      <c r="AC61" s="12">
        <v>7</v>
      </c>
      <c r="AD61" s="13"/>
      <c r="AE61" s="98"/>
      <c r="AF61" s="13"/>
      <c r="AG61" s="98"/>
      <c r="AH61" s="12"/>
      <c r="AI61" s="12"/>
      <c r="AJ61" s="12"/>
      <c r="AK61" s="169">
        <f t="shared" si="38"/>
        <v>11</v>
      </c>
      <c r="AL61" s="165">
        <f t="shared" si="39"/>
        <v>100</v>
      </c>
      <c r="AM61" s="149">
        <v>2</v>
      </c>
      <c r="AN61" s="14">
        <v>3</v>
      </c>
      <c r="AO61" s="13"/>
      <c r="AP61" s="14"/>
      <c r="AQ61" s="98"/>
      <c r="AR61" s="14"/>
      <c r="AS61" s="13"/>
      <c r="AT61" s="31"/>
      <c r="AU61" s="164">
        <f t="shared" si="40"/>
        <v>5</v>
      </c>
      <c r="AV61" s="165">
        <f t="shared" si="41"/>
        <v>83.333333333333343</v>
      </c>
      <c r="AW61" s="176">
        <v>5</v>
      </c>
      <c r="AX61" s="31">
        <v>7</v>
      </c>
      <c r="AY61" s="14"/>
      <c r="BA61" s="14"/>
      <c r="BB61" s="14"/>
      <c r="BC61" s="14"/>
      <c r="BD61" s="16">
        <f t="shared" si="42"/>
        <v>12</v>
      </c>
      <c r="BE61" s="174">
        <f t="shared" si="43"/>
        <v>100</v>
      </c>
      <c r="BF61" s="103">
        <v>3</v>
      </c>
      <c r="BG61" s="14">
        <v>4</v>
      </c>
      <c r="BH61" s="12">
        <v>1</v>
      </c>
      <c r="BI61" s="12"/>
      <c r="BJ61" s="12"/>
      <c r="BK61" s="12"/>
      <c r="BL61" s="12"/>
      <c r="BM61" s="169">
        <f t="shared" si="44"/>
        <v>8</v>
      </c>
      <c r="BN61" s="175">
        <f t="shared" si="45"/>
        <v>100</v>
      </c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</row>
    <row r="62" spans="1:81" ht="18">
      <c r="A62" s="33">
        <v>52</v>
      </c>
      <c r="B62" s="155" t="s">
        <v>71</v>
      </c>
      <c r="C62" s="103">
        <v>5</v>
      </c>
      <c r="D62" s="13">
        <v>8</v>
      </c>
      <c r="E62" s="13">
        <v>2</v>
      </c>
      <c r="F62" s="98"/>
      <c r="G62" s="13"/>
      <c r="H62" s="13"/>
      <c r="I62" s="13"/>
      <c r="J62" s="13"/>
      <c r="K62" s="13"/>
      <c r="L62" s="31"/>
      <c r="M62" s="164">
        <f t="shared" si="34"/>
        <v>15</v>
      </c>
      <c r="N62" s="165">
        <f t="shared" si="35"/>
        <v>100</v>
      </c>
      <c r="O62" s="148">
        <v>4</v>
      </c>
      <c r="P62" s="13">
        <v>10</v>
      </c>
      <c r="Q62" s="13"/>
      <c r="R62" s="98"/>
      <c r="S62" s="35"/>
      <c r="T62" s="36"/>
      <c r="U62" s="12"/>
      <c r="V62" s="31"/>
      <c r="W62" s="31"/>
      <c r="X62" s="14"/>
      <c r="Y62" s="31"/>
      <c r="Z62" s="169">
        <f t="shared" si="36"/>
        <v>14</v>
      </c>
      <c r="AA62" s="177">
        <f t="shared" si="37"/>
        <v>93.333333333333329</v>
      </c>
      <c r="AB62" s="148">
        <v>4</v>
      </c>
      <c r="AC62" s="12">
        <v>7</v>
      </c>
      <c r="AD62" s="13"/>
      <c r="AE62" s="98"/>
      <c r="AF62" s="13"/>
      <c r="AG62" s="98"/>
      <c r="AH62" s="12"/>
      <c r="AI62" s="12"/>
      <c r="AJ62" s="12"/>
      <c r="AK62" s="169">
        <f t="shared" si="38"/>
        <v>11</v>
      </c>
      <c r="AL62" s="165">
        <f t="shared" si="39"/>
        <v>100</v>
      </c>
      <c r="AM62" s="149">
        <v>3</v>
      </c>
      <c r="AN62" s="14">
        <v>3</v>
      </c>
      <c r="AO62" s="13"/>
      <c r="AP62" s="14"/>
      <c r="AQ62" s="98"/>
      <c r="AR62" s="14"/>
      <c r="AS62" s="13"/>
      <c r="AT62" s="31"/>
      <c r="AU62" s="164">
        <f t="shared" si="40"/>
        <v>6</v>
      </c>
      <c r="AV62" s="165">
        <f t="shared" si="41"/>
        <v>100</v>
      </c>
      <c r="AW62" s="176">
        <v>4</v>
      </c>
      <c r="AX62" s="31">
        <v>7</v>
      </c>
      <c r="AY62" s="14"/>
      <c r="BA62" s="14"/>
      <c r="BB62" s="14"/>
      <c r="BC62" s="14"/>
      <c r="BD62" s="16">
        <f t="shared" si="42"/>
        <v>11</v>
      </c>
      <c r="BE62" s="174">
        <f t="shared" si="43"/>
        <v>91.666666666666657</v>
      </c>
      <c r="BF62" s="103">
        <v>3</v>
      </c>
      <c r="BG62" s="14">
        <v>4</v>
      </c>
      <c r="BH62" s="12">
        <v>1</v>
      </c>
      <c r="BI62" s="12"/>
      <c r="BJ62" s="12"/>
      <c r="BK62" s="12"/>
      <c r="BL62" s="12"/>
      <c r="BM62" s="169">
        <f t="shared" si="44"/>
        <v>8</v>
      </c>
      <c r="BN62" s="175">
        <f t="shared" si="45"/>
        <v>100</v>
      </c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</row>
    <row r="63" spans="1:81" ht="18">
      <c r="A63" s="25">
        <v>53</v>
      </c>
      <c r="B63" s="155" t="s">
        <v>72</v>
      </c>
      <c r="C63" s="103">
        <v>5</v>
      </c>
      <c r="D63" s="13">
        <v>7</v>
      </c>
      <c r="E63" s="13">
        <v>2</v>
      </c>
      <c r="F63" s="98"/>
      <c r="G63" s="13"/>
      <c r="H63" s="13"/>
      <c r="I63" s="13"/>
      <c r="J63" s="13"/>
      <c r="K63" s="13"/>
      <c r="L63" s="31"/>
      <c r="M63" s="164">
        <f t="shared" si="34"/>
        <v>14</v>
      </c>
      <c r="N63" s="165">
        <f t="shared" si="35"/>
        <v>93.333333333333329</v>
      </c>
      <c r="O63" s="148">
        <v>3</v>
      </c>
      <c r="P63" s="13">
        <v>10</v>
      </c>
      <c r="Q63" s="13"/>
      <c r="R63" s="98"/>
      <c r="S63" s="35"/>
      <c r="T63" s="36"/>
      <c r="U63" s="12"/>
      <c r="V63" s="31"/>
      <c r="W63" s="31"/>
      <c r="X63" s="14"/>
      <c r="Y63" s="31"/>
      <c r="Z63" s="169">
        <f t="shared" si="36"/>
        <v>13</v>
      </c>
      <c r="AA63" s="177">
        <f t="shared" si="37"/>
        <v>86.666666666666671</v>
      </c>
      <c r="AB63" s="148">
        <v>3</v>
      </c>
      <c r="AC63" s="12">
        <v>5</v>
      </c>
      <c r="AD63" s="13"/>
      <c r="AE63" s="98"/>
      <c r="AF63" s="13"/>
      <c r="AG63" s="98"/>
      <c r="AH63" s="12"/>
      <c r="AI63" s="12"/>
      <c r="AJ63" s="12"/>
      <c r="AK63" s="169">
        <f t="shared" si="38"/>
        <v>8</v>
      </c>
      <c r="AL63" s="165">
        <f t="shared" si="39"/>
        <v>72.727272727272734</v>
      </c>
      <c r="AM63" s="149">
        <v>3</v>
      </c>
      <c r="AN63" s="14">
        <v>3</v>
      </c>
      <c r="AO63" s="13"/>
      <c r="AP63" s="14"/>
      <c r="AQ63" s="98"/>
      <c r="AR63" s="14"/>
      <c r="AS63" s="13"/>
      <c r="AT63" s="31"/>
      <c r="AU63" s="164">
        <f t="shared" si="40"/>
        <v>6</v>
      </c>
      <c r="AV63" s="165">
        <f t="shared" si="41"/>
        <v>100</v>
      </c>
      <c r="AW63" s="176">
        <v>3</v>
      </c>
      <c r="AX63" s="31">
        <v>7</v>
      </c>
      <c r="AY63" s="14"/>
      <c r="BA63" s="14"/>
      <c r="BB63" s="14"/>
      <c r="BC63" s="14"/>
      <c r="BD63" s="16">
        <f t="shared" si="42"/>
        <v>10</v>
      </c>
      <c r="BE63" s="174">
        <f t="shared" si="43"/>
        <v>83.333333333333343</v>
      </c>
      <c r="BF63" s="103">
        <v>3</v>
      </c>
      <c r="BG63" s="14">
        <v>4</v>
      </c>
      <c r="BH63" s="12">
        <v>1</v>
      </c>
      <c r="BI63" s="12"/>
      <c r="BJ63" s="12"/>
      <c r="BK63" s="12"/>
      <c r="BL63" s="12"/>
      <c r="BM63" s="169">
        <f t="shared" si="44"/>
        <v>8</v>
      </c>
      <c r="BN63" s="175">
        <f t="shared" si="45"/>
        <v>100</v>
      </c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</row>
    <row r="64" spans="1:81" ht="18">
      <c r="A64" s="33">
        <v>54</v>
      </c>
      <c r="B64" s="155" t="s">
        <v>73</v>
      </c>
      <c r="C64" s="103">
        <v>2</v>
      </c>
      <c r="D64" s="13">
        <v>8</v>
      </c>
      <c r="E64" s="13">
        <v>2</v>
      </c>
      <c r="F64" s="98"/>
      <c r="G64" s="13"/>
      <c r="H64" s="13"/>
      <c r="I64" s="13"/>
      <c r="J64" s="13"/>
      <c r="K64" s="13"/>
      <c r="L64" s="31"/>
      <c r="M64" s="164">
        <f t="shared" si="34"/>
        <v>12</v>
      </c>
      <c r="N64" s="165">
        <f t="shared" si="35"/>
        <v>80</v>
      </c>
      <c r="O64" s="148">
        <v>2</v>
      </c>
      <c r="P64" s="13">
        <v>11</v>
      </c>
      <c r="Q64" s="13"/>
      <c r="R64" s="98"/>
      <c r="S64" s="35"/>
      <c r="T64" s="36"/>
      <c r="U64" s="12"/>
      <c r="V64" s="31"/>
      <c r="W64" s="31"/>
      <c r="X64" s="14"/>
      <c r="Y64" s="31"/>
      <c r="Z64" s="169">
        <f t="shared" si="36"/>
        <v>13</v>
      </c>
      <c r="AA64" s="177">
        <f t="shared" si="37"/>
        <v>86.666666666666671</v>
      </c>
      <c r="AB64" s="148">
        <v>2</v>
      </c>
      <c r="AC64" s="12">
        <v>7</v>
      </c>
      <c r="AD64" s="13"/>
      <c r="AE64" s="98"/>
      <c r="AF64" s="13"/>
      <c r="AG64" s="98"/>
      <c r="AH64" s="12"/>
      <c r="AI64" s="12"/>
      <c r="AJ64" s="12"/>
      <c r="AK64" s="169">
        <f t="shared" si="38"/>
        <v>9</v>
      </c>
      <c r="AL64" s="165">
        <f t="shared" si="39"/>
        <v>81.818181818181827</v>
      </c>
      <c r="AM64" s="149">
        <v>1</v>
      </c>
      <c r="AN64" s="14">
        <v>3</v>
      </c>
      <c r="AO64" s="13"/>
      <c r="AP64" s="14"/>
      <c r="AQ64" s="98"/>
      <c r="AR64" s="14"/>
      <c r="AS64" s="13"/>
      <c r="AT64" s="31"/>
      <c r="AU64" s="164">
        <f t="shared" si="40"/>
        <v>4</v>
      </c>
      <c r="AV64" s="165">
        <f t="shared" si="41"/>
        <v>66.666666666666657</v>
      </c>
      <c r="AW64" s="176">
        <v>3</v>
      </c>
      <c r="AX64" s="31">
        <v>7</v>
      </c>
      <c r="AY64" s="14"/>
      <c r="BA64" s="14"/>
      <c r="BB64" s="14"/>
      <c r="BC64" s="14"/>
      <c r="BD64" s="16">
        <f t="shared" si="42"/>
        <v>10</v>
      </c>
      <c r="BE64" s="174">
        <f t="shared" si="43"/>
        <v>83.333333333333343</v>
      </c>
      <c r="BF64" s="103">
        <v>3</v>
      </c>
      <c r="BG64" s="14">
        <v>4</v>
      </c>
      <c r="BH64" s="12">
        <v>1</v>
      </c>
      <c r="BI64" s="12"/>
      <c r="BJ64" s="12"/>
      <c r="BK64" s="12"/>
      <c r="BL64" s="12"/>
      <c r="BM64" s="169">
        <f t="shared" si="44"/>
        <v>8</v>
      </c>
      <c r="BN64" s="175">
        <f t="shared" si="45"/>
        <v>100</v>
      </c>
      <c r="BO64" s="151"/>
      <c r="BP64" s="151"/>
      <c r="BQ64" s="151"/>
      <c r="BR64" s="151"/>
      <c r="BS64" s="151"/>
      <c r="BT64" s="151"/>
      <c r="BU64" s="151"/>
      <c r="BV64" s="151"/>
      <c r="BW64" s="151"/>
      <c r="BX64" s="151"/>
      <c r="BY64" s="151"/>
      <c r="BZ64" s="151"/>
      <c r="CA64" s="151"/>
      <c r="CB64" s="151"/>
      <c r="CC64" s="151"/>
    </row>
    <row r="65" spans="1:81" ht="18">
      <c r="A65" s="25">
        <v>55</v>
      </c>
      <c r="B65" s="155" t="s">
        <v>74</v>
      </c>
      <c r="C65" s="103">
        <v>2</v>
      </c>
      <c r="D65" s="13">
        <v>6</v>
      </c>
      <c r="E65" s="13">
        <v>2</v>
      </c>
      <c r="F65" s="98"/>
      <c r="G65" s="13"/>
      <c r="H65" s="13"/>
      <c r="I65" s="13"/>
      <c r="J65" s="13"/>
      <c r="K65" s="13"/>
      <c r="L65" s="31"/>
      <c r="M65" s="164">
        <f t="shared" si="34"/>
        <v>10</v>
      </c>
      <c r="N65" s="165">
        <f t="shared" si="35"/>
        <v>66.666666666666657</v>
      </c>
      <c r="O65" s="148">
        <v>2</v>
      </c>
      <c r="P65" s="13">
        <v>10</v>
      </c>
      <c r="Q65" s="13"/>
      <c r="R65" s="98"/>
      <c r="S65" s="35"/>
      <c r="T65" s="36"/>
      <c r="U65" s="12"/>
      <c r="V65" s="31"/>
      <c r="W65" s="31"/>
      <c r="X65" s="14"/>
      <c r="Y65" s="31"/>
      <c r="Z65" s="169">
        <f t="shared" si="36"/>
        <v>12</v>
      </c>
      <c r="AA65" s="177">
        <f t="shared" si="37"/>
        <v>80</v>
      </c>
      <c r="AB65" s="148">
        <v>2</v>
      </c>
      <c r="AC65" s="12">
        <v>7</v>
      </c>
      <c r="AD65" s="13"/>
      <c r="AE65" s="98"/>
      <c r="AF65" s="13"/>
      <c r="AG65" s="98"/>
      <c r="AH65" s="12"/>
      <c r="AI65" s="12"/>
      <c r="AJ65" s="12"/>
      <c r="AK65" s="169">
        <f t="shared" si="38"/>
        <v>9</v>
      </c>
      <c r="AL65" s="165">
        <f t="shared" si="39"/>
        <v>81.818181818181827</v>
      </c>
      <c r="AM65" s="149">
        <v>1</v>
      </c>
      <c r="AN65" s="14">
        <v>3</v>
      </c>
      <c r="AO65" s="13"/>
      <c r="AP65" s="14"/>
      <c r="AQ65" s="98"/>
      <c r="AR65" s="14"/>
      <c r="AS65" s="13"/>
      <c r="AT65" s="31"/>
      <c r="AU65" s="164">
        <f t="shared" si="40"/>
        <v>4</v>
      </c>
      <c r="AV65" s="165">
        <f t="shared" si="41"/>
        <v>66.666666666666657</v>
      </c>
      <c r="AW65" s="176">
        <v>3</v>
      </c>
      <c r="AX65" s="31">
        <v>6</v>
      </c>
      <c r="AY65" s="14"/>
      <c r="BA65" s="14"/>
      <c r="BB65" s="14"/>
      <c r="BC65" s="14"/>
      <c r="BD65" s="16">
        <f t="shared" si="42"/>
        <v>9</v>
      </c>
      <c r="BE65" s="174">
        <f t="shared" si="43"/>
        <v>75</v>
      </c>
      <c r="BF65" s="103">
        <v>0</v>
      </c>
      <c r="BG65" s="14">
        <v>4</v>
      </c>
      <c r="BH65" s="12">
        <v>1</v>
      </c>
      <c r="BI65" s="12"/>
      <c r="BJ65" s="12"/>
      <c r="BK65" s="12"/>
      <c r="BL65" s="12"/>
      <c r="BM65" s="169">
        <f t="shared" si="44"/>
        <v>5</v>
      </c>
      <c r="BN65" s="175">
        <f t="shared" si="45"/>
        <v>62.5</v>
      </c>
      <c r="BO65" s="151"/>
      <c r="BP65" s="151"/>
      <c r="BQ65" s="151"/>
      <c r="BR65" s="151"/>
      <c r="BS65" s="151"/>
      <c r="BT65" s="151"/>
      <c r="BU65" s="151"/>
      <c r="BV65" s="151"/>
      <c r="BW65" s="151"/>
      <c r="BX65" s="151"/>
      <c r="BY65" s="151"/>
      <c r="BZ65" s="151"/>
      <c r="CA65" s="151"/>
      <c r="CB65" s="151"/>
      <c r="CC65" s="151"/>
    </row>
    <row r="66" spans="1:81" ht="18.75" thickBot="1">
      <c r="A66" s="33">
        <v>56</v>
      </c>
      <c r="B66" s="155" t="s">
        <v>75</v>
      </c>
      <c r="C66" s="94">
        <v>5</v>
      </c>
      <c r="D66" s="107">
        <v>8</v>
      </c>
      <c r="E66" s="13">
        <v>2</v>
      </c>
      <c r="F66" s="111"/>
      <c r="G66" s="107"/>
      <c r="H66" s="107"/>
      <c r="I66" s="107"/>
      <c r="J66" s="107"/>
      <c r="K66" s="107"/>
      <c r="L66" s="109"/>
      <c r="M66" s="164">
        <f t="shared" si="34"/>
        <v>15</v>
      </c>
      <c r="N66" s="165">
        <f t="shared" si="35"/>
        <v>100</v>
      </c>
      <c r="O66" s="179">
        <v>4</v>
      </c>
      <c r="P66" s="107">
        <v>10</v>
      </c>
      <c r="Q66" s="107"/>
      <c r="R66" s="111"/>
      <c r="S66" s="180"/>
      <c r="T66" s="181"/>
      <c r="U66" s="95"/>
      <c r="V66" s="109"/>
      <c r="W66" s="109"/>
      <c r="X66" s="108"/>
      <c r="Y66" s="109"/>
      <c r="Z66" s="169">
        <f t="shared" si="36"/>
        <v>14</v>
      </c>
      <c r="AA66" s="177">
        <f t="shared" si="37"/>
        <v>93.333333333333329</v>
      </c>
      <c r="AB66" s="179">
        <v>4</v>
      </c>
      <c r="AC66" s="95">
        <v>6</v>
      </c>
      <c r="AD66" s="107"/>
      <c r="AE66" s="111"/>
      <c r="AF66" s="107"/>
      <c r="AG66" s="111"/>
      <c r="AH66" s="95"/>
      <c r="AI66" s="95"/>
      <c r="AJ66" s="95"/>
      <c r="AK66" s="169">
        <f t="shared" si="38"/>
        <v>10</v>
      </c>
      <c r="AL66" s="165">
        <f t="shared" si="39"/>
        <v>90.909090909090907</v>
      </c>
      <c r="AM66" s="182">
        <v>3</v>
      </c>
      <c r="AN66" s="108">
        <v>3</v>
      </c>
      <c r="AO66" s="107"/>
      <c r="AP66" s="108"/>
      <c r="AQ66" s="111"/>
      <c r="AR66" s="108"/>
      <c r="AS66" s="107"/>
      <c r="AT66" s="109"/>
      <c r="AU66" s="164">
        <f t="shared" si="40"/>
        <v>6</v>
      </c>
      <c r="AV66" s="165">
        <f t="shared" si="41"/>
        <v>100</v>
      </c>
      <c r="AW66" s="176">
        <v>4</v>
      </c>
      <c r="AX66" s="31">
        <v>7</v>
      </c>
      <c r="AY66" s="14"/>
      <c r="BA66" s="14"/>
      <c r="BB66" s="14"/>
      <c r="BC66" s="14"/>
      <c r="BD66" s="16">
        <f t="shared" si="42"/>
        <v>11</v>
      </c>
      <c r="BE66" s="174">
        <f t="shared" si="43"/>
        <v>91.666666666666657</v>
      </c>
      <c r="BF66" s="94">
        <v>0</v>
      </c>
      <c r="BG66" s="108">
        <v>4</v>
      </c>
      <c r="BH66" s="12">
        <v>1</v>
      </c>
      <c r="BI66" s="95"/>
      <c r="BJ66" s="95"/>
      <c r="BK66" s="95"/>
      <c r="BL66" s="95"/>
      <c r="BM66" s="183">
        <f t="shared" si="44"/>
        <v>5</v>
      </c>
      <c r="BN66" s="175">
        <f t="shared" si="45"/>
        <v>62.5</v>
      </c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151"/>
      <c r="CB66" s="151"/>
      <c r="CC66" s="151"/>
    </row>
  </sheetData>
  <mergeCells count="8">
    <mergeCell ref="AW2:BE2"/>
    <mergeCell ref="BF2:BN2"/>
    <mergeCell ref="A2:A4"/>
    <mergeCell ref="B2:B4"/>
    <mergeCell ref="C2:N2"/>
    <mergeCell ref="O2:AA2"/>
    <mergeCell ref="AB2:AL2"/>
    <mergeCell ref="AM2:A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2025-08-12T06:29:55Z</dcterms:modified>
</cp:coreProperties>
</file>