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TH " sheetId="1" r:id="rId1"/>
    <sheet name="NLH" sheetId="2" r:id="rId2"/>
    <sheet name="D&amp;E nlhp" sheetId="3" r:id="rId3"/>
    <sheet name="ABC NLHP" sheetId="4" r:id="rId4"/>
    <sheet name="OLD nlhp" sheetId="5" r:id="rId5"/>
  </sheets>
  <calcPr calcId="124519"/>
</workbook>
</file>

<file path=xl/calcChain.xml><?xml version="1.0" encoding="utf-8"?>
<calcChain xmlns="http://schemas.openxmlformats.org/spreadsheetml/2006/main">
  <c r="CG4" i="1"/>
  <c r="AF49" i="4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48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2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M5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4"/>
  <c r="AL5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4"/>
  <c r="AV5" i="2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4"/>
  <c r="AV5" i="1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4"/>
  <c r="AU63"/>
  <c r="AA65" i="3"/>
  <c r="Y27" i="4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48"/>
  <c r="Y26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4"/>
  <c r="N65" i="3"/>
  <c r="N33"/>
  <c r="N34"/>
  <c r="AA5" i="2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4"/>
  <c r="AA5" i="1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4"/>
  <c r="I49" i="4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48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26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4"/>
  <c r="N5" i="2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4"/>
  <c r="N5" i="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4"/>
  <c r="AT49" i="4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48"/>
  <c r="AS66"/>
  <c r="AS65"/>
  <c r="AS64"/>
  <c r="AS63"/>
  <c r="AS62"/>
  <c r="AS61"/>
  <c r="AS60"/>
  <c r="AS59"/>
  <c r="AS58"/>
  <c r="AS57"/>
  <c r="AS56"/>
  <c r="AS55"/>
  <c r="AS54"/>
  <c r="AS53"/>
  <c r="AS52"/>
  <c r="AS51"/>
  <c r="AS50"/>
  <c r="AS49"/>
  <c r="AS48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26"/>
  <c r="AS45"/>
  <c r="AS44"/>
  <c r="AS43"/>
  <c r="AS42"/>
  <c r="AS41"/>
  <c r="AS40"/>
  <c r="AS39"/>
  <c r="AS38"/>
  <c r="AS37"/>
  <c r="AS36"/>
  <c r="AS35"/>
  <c r="AS34"/>
  <c r="AS33"/>
  <c r="AS32"/>
  <c r="AS31"/>
  <c r="AS30"/>
  <c r="AS29"/>
  <c r="AS28"/>
  <c r="AS27"/>
  <c r="AS26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4"/>
  <c r="AS23"/>
  <c r="AS22"/>
  <c r="AS21"/>
  <c r="AS20"/>
  <c r="AS19"/>
  <c r="AS18"/>
  <c r="AS17"/>
  <c r="AS16"/>
  <c r="AS15"/>
  <c r="AS14"/>
  <c r="AS13"/>
  <c r="AS12"/>
  <c r="AS11"/>
  <c r="AS10"/>
  <c r="AS9"/>
  <c r="AS8"/>
  <c r="AS7"/>
  <c r="AS6"/>
  <c r="AS5"/>
  <c r="AS4"/>
  <c r="BN5" i="2"/>
  <c r="BN6"/>
  <c r="BN7"/>
  <c r="BN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6"/>
  <c r="BN37"/>
  <c r="BN38"/>
  <c r="BN39"/>
  <c r="BN40"/>
  <c r="BN41"/>
  <c r="BN42"/>
  <c r="BN43"/>
  <c r="BN44"/>
  <c r="BN45"/>
  <c r="BN46"/>
  <c r="BN47"/>
  <c r="BN48"/>
  <c r="BN49"/>
  <c r="BN50"/>
  <c r="BN51"/>
  <c r="BN52"/>
  <c r="BN53"/>
  <c r="BN54"/>
  <c r="BN55"/>
  <c r="BN56"/>
  <c r="BN57"/>
  <c r="BN58"/>
  <c r="BN59"/>
  <c r="BN60"/>
  <c r="BN61"/>
  <c r="BN62"/>
  <c r="BN63"/>
  <c r="BN4"/>
  <c r="BM60"/>
  <c r="BM59"/>
  <c r="BM58"/>
  <c r="BM57"/>
  <c r="BM56"/>
  <c r="BM55"/>
  <c r="BM54"/>
  <c r="BM53"/>
  <c r="BM52"/>
  <c r="BM51"/>
  <c r="BM50"/>
  <c r="BM49"/>
  <c r="BM48"/>
  <c r="BM47"/>
  <c r="BM46"/>
  <c r="BM45"/>
  <c r="BM44"/>
  <c r="BM43"/>
  <c r="BM42"/>
  <c r="BM41"/>
  <c r="BM40"/>
  <c r="BM39"/>
  <c r="BM38"/>
  <c r="BM37"/>
  <c r="BM36"/>
  <c r="BM35"/>
  <c r="BM34"/>
  <c r="BM33"/>
  <c r="BM32"/>
  <c r="BM31"/>
  <c r="BM30"/>
  <c r="BM29"/>
  <c r="BM28"/>
  <c r="BM27"/>
  <c r="BM26"/>
  <c r="BM25"/>
  <c r="BM24"/>
  <c r="BM23"/>
  <c r="BM22"/>
  <c r="BM21"/>
  <c r="BM20"/>
  <c r="BM19"/>
  <c r="BM18"/>
  <c r="BM17"/>
  <c r="BM16"/>
  <c r="BM15"/>
  <c r="BM14"/>
  <c r="BM13"/>
  <c r="BM12"/>
  <c r="BM11"/>
  <c r="BM10"/>
  <c r="BM9"/>
  <c r="BM8"/>
  <c r="BM7"/>
  <c r="BM6"/>
  <c r="BM5"/>
  <c r="BM4"/>
  <c r="BN5" i="1"/>
  <c r="BN6"/>
  <c r="BN7"/>
  <c r="BN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6"/>
  <c r="BN37"/>
  <c r="BN38"/>
  <c r="BN39"/>
  <c r="BN40"/>
  <c r="BN41"/>
  <c r="BN42"/>
  <c r="BN43"/>
  <c r="BN44"/>
  <c r="BN45"/>
  <c r="BN46"/>
  <c r="BN47"/>
  <c r="BN48"/>
  <c r="BN49"/>
  <c r="BN50"/>
  <c r="BN51"/>
  <c r="BN52"/>
  <c r="BN53"/>
  <c r="BN54"/>
  <c r="BN55"/>
  <c r="BN56"/>
  <c r="BN57"/>
  <c r="BN58"/>
  <c r="BN59"/>
  <c r="BN60"/>
  <c r="BN61"/>
  <c r="BN62"/>
  <c r="BN63"/>
  <c r="BN4"/>
  <c r="BM60"/>
  <c r="BM59"/>
  <c r="BM58"/>
  <c r="BM57"/>
  <c r="BM56"/>
  <c r="BM55"/>
  <c r="BM54"/>
  <c r="BM53"/>
  <c r="BM52"/>
  <c r="BM51"/>
  <c r="BM50"/>
  <c r="BM49"/>
  <c r="BM48"/>
  <c r="BM47"/>
  <c r="BM46"/>
  <c r="BM45"/>
  <c r="BM44"/>
  <c r="BM43"/>
  <c r="BM42"/>
  <c r="BM41"/>
  <c r="BM40"/>
  <c r="BM39"/>
  <c r="BM38"/>
  <c r="BM37"/>
  <c r="BM36"/>
  <c r="BM35"/>
  <c r="BM34"/>
  <c r="BM33"/>
  <c r="BM32"/>
  <c r="BM31"/>
  <c r="BM30"/>
  <c r="BM29"/>
  <c r="BM28"/>
  <c r="BM27"/>
  <c r="BM26"/>
  <c r="BM25"/>
  <c r="BM24"/>
  <c r="BM23"/>
  <c r="BM22"/>
  <c r="BM21"/>
  <c r="BM20"/>
  <c r="BM19"/>
  <c r="BM18"/>
  <c r="BM17"/>
  <c r="BM16"/>
  <c r="BM15"/>
  <c r="BM14"/>
  <c r="BM13"/>
  <c r="BM12"/>
  <c r="BM11"/>
  <c r="BM10"/>
  <c r="BM9"/>
  <c r="BM8"/>
  <c r="BM7"/>
  <c r="BM6"/>
  <c r="BM5"/>
  <c r="BM4"/>
  <c r="BW5" i="2"/>
  <c r="BW6"/>
  <c r="BW7"/>
  <c r="BW8"/>
  <c r="BW9"/>
  <c r="BW10"/>
  <c r="BW11"/>
  <c r="BW12"/>
  <c r="BW13"/>
  <c r="BW14"/>
  <c r="BW15"/>
  <c r="BW16"/>
  <c r="BW17"/>
  <c r="BW18"/>
  <c r="BW19"/>
  <c r="BW20"/>
  <c r="BW21"/>
  <c r="BW22"/>
  <c r="BW23"/>
  <c r="BW24"/>
  <c r="BW25"/>
  <c r="BW26"/>
  <c r="BW27"/>
  <c r="BW28"/>
  <c r="BW29"/>
  <c r="BW30"/>
  <c r="BW31"/>
  <c r="BW32"/>
  <c r="BW33"/>
  <c r="BW34"/>
  <c r="BW35"/>
  <c r="BW36"/>
  <c r="BW37"/>
  <c r="BW38"/>
  <c r="BW39"/>
  <c r="BW40"/>
  <c r="BW41"/>
  <c r="BW42"/>
  <c r="BW43"/>
  <c r="BW44"/>
  <c r="BW45"/>
  <c r="BW46"/>
  <c r="BW47"/>
  <c r="BW48"/>
  <c r="BW49"/>
  <c r="BW50"/>
  <c r="BW51"/>
  <c r="BW52"/>
  <c r="BW53"/>
  <c r="BW54"/>
  <c r="BW55"/>
  <c r="BW56"/>
  <c r="BW57"/>
  <c r="BW58"/>
  <c r="BW59"/>
  <c r="BW60"/>
  <c r="BW61"/>
  <c r="BW62"/>
  <c r="BW63"/>
  <c r="BW4"/>
  <c r="BW63" i="1"/>
  <c r="BW5"/>
  <c r="BW6"/>
  <c r="BW7"/>
  <c r="BW8"/>
  <c r="BW9"/>
  <c r="BW10"/>
  <c r="BW11"/>
  <c r="BW12"/>
  <c r="BW13"/>
  <c r="BW14"/>
  <c r="BW15"/>
  <c r="BW16"/>
  <c r="BW17"/>
  <c r="BW18"/>
  <c r="BW19"/>
  <c r="BW20"/>
  <c r="BW21"/>
  <c r="BW22"/>
  <c r="BW23"/>
  <c r="BW24"/>
  <c r="BW25"/>
  <c r="BW26"/>
  <c r="BW27"/>
  <c r="BW28"/>
  <c r="BW29"/>
  <c r="BW30"/>
  <c r="BW31"/>
  <c r="BW32"/>
  <c r="BW33"/>
  <c r="BW34"/>
  <c r="BW35"/>
  <c r="BW36"/>
  <c r="BW37"/>
  <c r="BW38"/>
  <c r="BW39"/>
  <c r="BW40"/>
  <c r="BW41"/>
  <c r="BW42"/>
  <c r="BW43"/>
  <c r="BW44"/>
  <c r="BW45"/>
  <c r="BW46"/>
  <c r="BW47"/>
  <c r="BW48"/>
  <c r="BW49"/>
  <c r="BW50"/>
  <c r="BW51"/>
  <c r="BW52"/>
  <c r="BW53"/>
  <c r="BW54"/>
  <c r="BW55"/>
  <c r="BW56"/>
  <c r="BW57"/>
  <c r="BW58"/>
  <c r="BW59"/>
  <c r="BW60"/>
  <c r="BW61"/>
  <c r="BW62"/>
  <c r="BW4"/>
  <c r="BV63"/>
  <c r="AF48" i="4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2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F4"/>
  <c r="AE4"/>
  <c r="AM5" i="2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4"/>
  <c r="AM5" i="1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4"/>
  <c r="P5" i="4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26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48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AA33" i="3"/>
  <c r="AA34"/>
  <c r="BE5" i="2"/>
  <c r="BE6"/>
  <c r="BE7"/>
  <c r="BE8"/>
  <c r="BE9"/>
  <c r="BE10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4"/>
  <c r="BE5" i="1"/>
  <c r="BE6"/>
  <c r="BE7"/>
  <c r="BE8"/>
  <c r="BE9"/>
  <c r="BE10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4"/>
  <c r="BD63"/>
  <c r="BV5"/>
  <c r="BV6"/>
  <c r="BV7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58"/>
  <c r="BV59"/>
  <c r="BV60"/>
  <c r="BV61"/>
  <c r="BV62"/>
  <c r="BV4"/>
  <c r="BD5"/>
  <c r="BD6"/>
  <c r="BD7"/>
  <c r="BD8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50"/>
  <c r="BD51"/>
  <c r="BD52"/>
  <c r="BD53"/>
  <c r="BD54"/>
  <c r="BD55"/>
  <c r="BD56"/>
  <c r="BD57"/>
  <c r="BD58"/>
  <c r="BD59"/>
  <c r="BD60"/>
  <c r="BD61"/>
  <c r="BD62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L5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5" i="2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5" i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BV5" i="2"/>
  <c r="BV6"/>
  <c r="BV7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58"/>
  <c r="BV59"/>
  <c r="BV60"/>
  <c r="BD5"/>
  <c r="BD6"/>
  <c r="BD7"/>
  <c r="BD8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50"/>
  <c r="BD51"/>
  <c r="BD52"/>
  <c r="BD53"/>
  <c r="BD54"/>
  <c r="BD55"/>
  <c r="BD56"/>
  <c r="BD57"/>
  <c r="BD58"/>
  <c r="BD59"/>
  <c r="BD60"/>
  <c r="Z5" i="1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H49" i="4"/>
  <c r="H50"/>
  <c r="H51"/>
  <c r="H52"/>
  <c r="H53"/>
  <c r="H54"/>
  <c r="H55"/>
  <c r="H56"/>
  <c r="H57"/>
  <c r="H58"/>
  <c r="H59"/>
  <c r="H60"/>
  <c r="H61"/>
  <c r="H62"/>
  <c r="H63"/>
  <c r="H64"/>
  <c r="H65"/>
  <c r="H6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5"/>
  <c r="X6"/>
  <c r="X7"/>
  <c r="X8"/>
  <c r="X9"/>
  <c r="X10"/>
  <c r="X11"/>
  <c r="X12"/>
  <c r="X13"/>
  <c r="X14"/>
  <c r="X15"/>
  <c r="X16"/>
  <c r="X17"/>
  <c r="X18"/>
  <c r="X19"/>
  <c r="X20"/>
  <c r="X21"/>
  <c r="X22"/>
  <c r="Z37" i="3" l="1"/>
  <c r="AA37" s="1"/>
  <c r="Z38"/>
  <c r="AA38" s="1"/>
  <c r="Z39"/>
  <c r="AA39" s="1"/>
  <c r="Z40"/>
  <c r="AA40" s="1"/>
  <c r="Z41"/>
  <c r="AA41" s="1"/>
  <c r="Z42"/>
  <c r="AA42" s="1"/>
  <c r="Z43"/>
  <c r="AA43" s="1"/>
  <c r="Z44"/>
  <c r="AA44" s="1"/>
  <c r="Z45"/>
  <c r="AA45" s="1"/>
  <c r="Z46"/>
  <c r="AA46" s="1"/>
  <c r="Z47"/>
  <c r="AA47" s="1"/>
  <c r="Z48"/>
  <c r="AA48" s="1"/>
  <c r="Z49"/>
  <c r="AA49" s="1"/>
  <c r="Z50"/>
  <c r="AA50" s="1"/>
  <c r="Z51"/>
  <c r="AA51" s="1"/>
  <c r="Z52"/>
  <c r="AA52" s="1"/>
  <c r="Z53"/>
  <c r="AA53" s="1"/>
  <c r="Z54"/>
  <c r="AA54" s="1"/>
  <c r="Z55"/>
  <c r="AA55" s="1"/>
  <c r="Z56"/>
  <c r="AA56" s="1"/>
  <c r="Z57"/>
  <c r="AA57" s="1"/>
  <c r="Z58"/>
  <c r="AA58" s="1"/>
  <c r="Z59"/>
  <c r="AA59" s="1"/>
  <c r="Z60"/>
  <c r="AA60" s="1"/>
  <c r="Z61"/>
  <c r="AA61" s="1"/>
  <c r="Z62"/>
  <c r="AA62" s="1"/>
  <c r="Z63"/>
  <c r="AA63" s="1"/>
  <c r="Z64"/>
  <c r="AA64" s="1"/>
  <c r="Z5"/>
  <c r="AA5" s="1"/>
  <c r="Z6"/>
  <c r="AA6" s="1"/>
  <c r="Z7"/>
  <c r="AA7" s="1"/>
  <c r="Z8"/>
  <c r="AA8" s="1"/>
  <c r="Z9"/>
  <c r="AA9" s="1"/>
  <c r="Z10"/>
  <c r="AA10" s="1"/>
  <c r="Z11"/>
  <c r="AA11" s="1"/>
  <c r="Z12"/>
  <c r="AA12" s="1"/>
  <c r="Z13"/>
  <c r="AA13" s="1"/>
  <c r="Z14"/>
  <c r="AA14" s="1"/>
  <c r="Z15"/>
  <c r="AA15" s="1"/>
  <c r="Z16"/>
  <c r="AA16" s="1"/>
  <c r="Z17"/>
  <c r="AA17" s="1"/>
  <c r="Z18"/>
  <c r="AA18" s="1"/>
  <c r="Z19"/>
  <c r="AA19" s="1"/>
  <c r="Z20"/>
  <c r="AA20" s="1"/>
  <c r="Z21"/>
  <c r="AA21" s="1"/>
  <c r="Z22"/>
  <c r="AA22" s="1"/>
  <c r="Z23"/>
  <c r="AA23" s="1"/>
  <c r="Z24"/>
  <c r="AA24" s="1"/>
  <c r="Z25"/>
  <c r="AA25" s="1"/>
  <c r="Z26"/>
  <c r="AA26" s="1"/>
  <c r="Z27"/>
  <c r="AA27" s="1"/>
  <c r="Z28"/>
  <c r="AA28" s="1"/>
  <c r="Z29"/>
  <c r="AA29" s="1"/>
  <c r="Z30"/>
  <c r="AA30" s="1"/>
  <c r="Z31"/>
  <c r="AA31" s="1"/>
  <c r="Z32"/>
  <c r="AA32" s="1"/>
  <c r="M37"/>
  <c r="N37" s="1"/>
  <c r="M38"/>
  <c r="N38" s="1"/>
  <c r="M39"/>
  <c r="N39" s="1"/>
  <c r="M40"/>
  <c r="N40" s="1"/>
  <c r="M41"/>
  <c r="N41" s="1"/>
  <c r="M42"/>
  <c r="N42" s="1"/>
  <c r="M43"/>
  <c r="N43" s="1"/>
  <c r="M44"/>
  <c r="N44" s="1"/>
  <c r="M45"/>
  <c r="N45" s="1"/>
  <c r="M46"/>
  <c r="N46" s="1"/>
  <c r="M47"/>
  <c r="N47" s="1"/>
  <c r="M48"/>
  <c r="N48" s="1"/>
  <c r="M49"/>
  <c r="N49" s="1"/>
  <c r="M50"/>
  <c r="N50" s="1"/>
  <c r="M51"/>
  <c r="N51" s="1"/>
  <c r="M52"/>
  <c r="N52" s="1"/>
  <c r="M53"/>
  <c r="N53" s="1"/>
  <c r="M54"/>
  <c r="N54" s="1"/>
  <c r="M55"/>
  <c r="N55" s="1"/>
  <c r="M56"/>
  <c r="N56" s="1"/>
  <c r="M57"/>
  <c r="N57" s="1"/>
  <c r="M58"/>
  <c r="N58" s="1"/>
  <c r="M59"/>
  <c r="N59" s="1"/>
  <c r="M60"/>
  <c r="N60" s="1"/>
  <c r="M61"/>
  <c r="N61" s="1"/>
  <c r="M62"/>
  <c r="N62" s="1"/>
  <c r="M63"/>
  <c r="N63" s="1"/>
  <c r="M64"/>
  <c r="N64" s="1"/>
  <c r="O27" i="4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Q66"/>
  <c r="X48"/>
  <c r="H4"/>
  <c r="X26"/>
  <c r="H48"/>
  <c r="H26"/>
  <c r="X23"/>
  <c r="X4"/>
  <c r="BN66" i="5"/>
  <c r="BM66"/>
  <c r="BE66"/>
  <c r="BD66"/>
  <c r="AV66"/>
  <c r="AU66"/>
  <c r="AL66"/>
  <c r="AK66"/>
  <c r="AA66"/>
  <c r="Z66"/>
  <c r="N66"/>
  <c r="M66"/>
  <c r="BN65"/>
  <c r="BM65"/>
  <c r="BE65"/>
  <c r="BD65"/>
  <c r="AV65"/>
  <c r="AU65"/>
  <c r="AL65"/>
  <c r="AK65"/>
  <c r="AA65"/>
  <c r="Z65"/>
  <c r="N65"/>
  <c r="M65"/>
  <c r="BN64"/>
  <c r="BM64"/>
  <c r="BE64"/>
  <c r="BD64"/>
  <c r="AV64"/>
  <c r="AU64"/>
  <c r="AL64"/>
  <c r="AK64"/>
  <c r="AA64"/>
  <c r="Z64"/>
  <c r="N64"/>
  <c r="M64"/>
  <c r="BN63"/>
  <c r="BM63"/>
  <c r="BE63"/>
  <c r="BD63"/>
  <c r="AV63"/>
  <c r="AU63"/>
  <c r="AL63"/>
  <c r="AK63"/>
  <c r="AA63"/>
  <c r="Z63"/>
  <c r="N63"/>
  <c r="M63"/>
  <c r="BN62"/>
  <c r="BM62"/>
  <c r="BE62"/>
  <c r="BD62"/>
  <c r="AV62"/>
  <c r="AU62"/>
  <c r="AL62"/>
  <c r="AK62"/>
  <c r="AA62"/>
  <c r="Z62"/>
  <c r="N62"/>
  <c r="M62"/>
  <c r="BN61"/>
  <c r="BM61"/>
  <c r="BE61"/>
  <c r="BD61"/>
  <c r="AV61"/>
  <c r="AU61"/>
  <c r="AL61"/>
  <c r="AK61"/>
  <c r="AA61"/>
  <c r="Z61"/>
  <c r="N61"/>
  <c r="M61"/>
  <c r="BN60"/>
  <c r="BM60"/>
  <c r="BE60"/>
  <c r="BD60"/>
  <c r="AV60"/>
  <c r="AU60"/>
  <c r="AL60"/>
  <c r="AK60"/>
  <c r="AA60"/>
  <c r="Z60"/>
  <c r="N60"/>
  <c r="M60"/>
  <c r="BN59"/>
  <c r="BM59"/>
  <c r="BE59"/>
  <c r="BD59"/>
  <c r="AV59"/>
  <c r="AU59"/>
  <c r="AL59"/>
  <c r="AK59"/>
  <c r="AA59"/>
  <c r="Z59"/>
  <c r="N59"/>
  <c r="M59"/>
  <c r="BN58"/>
  <c r="BM58"/>
  <c r="BE58"/>
  <c r="BD58"/>
  <c r="AV58"/>
  <c r="AU58"/>
  <c r="AL58"/>
  <c r="AK58"/>
  <c r="AA58"/>
  <c r="Z58"/>
  <c r="N58"/>
  <c r="M58"/>
  <c r="BN57"/>
  <c r="BM57"/>
  <c r="BE57"/>
  <c r="BD57"/>
  <c r="AV57"/>
  <c r="AU57"/>
  <c r="AL57"/>
  <c r="AK57"/>
  <c r="AA57"/>
  <c r="Z57"/>
  <c r="N57"/>
  <c r="M57"/>
  <c r="BN56"/>
  <c r="BM56"/>
  <c r="BE56"/>
  <c r="BD56"/>
  <c r="AV56"/>
  <c r="AU56"/>
  <c r="AL56"/>
  <c r="AK56"/>
  <c r="AA56"/>
  <c r="Z56"/>
  <c r="N56"/>
  <c r="M56"/>
  <c r="BN55"/>
  <c r="BM55"/>
  <c r="BE55"/>
  <c r="BD55"/>
  <c r="AV55"/>
  <c r="AU55"/>
  <c r="AL55"/>
  <c r="AK55"/>
  <c r="AA55"/>
  <c r="Z55"/>
  <c r="N55"/>
  <c r="M55"/>
  <c r="BN54"/>
  <c r="BM54"/>
  <c r="BE54"/>
  <c r="BD54"/>
  <c r="AV54"/>
  <c r="AU54"/>
  <c r="AL54"/>
  <c r="AK54"/>
  <c r="AA54"/>
  <c r="Z54"/>
  <c r="N54"/>
  <c r="M54"/>
  <c r="BN53"/>
  <c r="BM53"/>
  <c r="BE53"/>
  <c r="BD53"/>
  <c r="AV53"/>
  <c r="AU53"/>
  <c r="AL53"/>
  <c r="AK53"/>
  <c r="AA53"/>
  <c r="Z53"/>
  <c r="N53"/>
  <c r="M53"/>
  <c r="BN52"/>
  <c r="BM52"/>
  <c r="BE52"/>
  <c r="BD52"/>
  <c r="AV52"/>
  <c r="AU52"/>
  <c r="AL52"/>
  <c r="AK52"/>
  <c r="AA52"/>
  <c r="Z52"/>
  <c r="N52"/>
  <c r="M52"/>
  <c r="BN50"/>
  <c r="BM50"/>
  <c r="BE50"/>
  <c r="BD50"/>
  <c r="AV50"/>
  <c r="AU50"/>
  <c r="AL50"/>
  <c r="AK50"/>
  <c r="AA50"/>
  <c r="Z50"/>
  <c r="N50"/>
  <c r="M50"/>
  <c r="BN49"/>
  <c r="BM49"/>
  <c r="BE49"/>
  <c r="BD49"/>
  <c r="AV49"/>
  <c r="AU49"/>
  <c r="AL49"/>
  <c r="AK49"/>
  <c r="AA49"/>
  <c r="Z49"/>
  <c r="N49"/>
  <c r="M49"/>
  <c r="BN48"/>
  <c r="BM48"/>
  <c r="BE48"/>
  <c r="BD48"/>
  <c r="AV48"/>
  <c r="AU48"/>
  <c r="AL48"/>
  <c r="AK48"/>
  <c r="AA48"/>
  <c r="Z48"/>
  <c r="N48"/>
  <c r="M48"/>
  <c r="BN47"/>
  <c r="BM47"/>
  <c r="BE47"/>
  <c r="BD47"/>
  <c r="AV47"/>
  <c r="AU47"/>
  <c r="AL47"/>
  <c r="AK47"/>
  <c r="AA47"/>
  <c r="Z47"/>
  <c r="N47"/>
  <c r="M47"/>
  <c r="BN46"/>
  <c r="BM46"/>
  <c r="BE46"/>
  <c r="BD46"/>
  <c r="AV46"/>
  <c r="AU46"/>
  <c r="AL46"/>
  <c r="AK46"/>
  <c r="AA46"/>
  <c r="Z46"/>
  <c r="N46"/>
  <c r="M46"/>
  <c r="BN45"/>
  <c r="BM45"/>
  <c r="BE45"/>
  <c r="BD45"/>
  <c r="AV45"/>
  <c r="AU45"/>
  <c r="AL45"/>
  <c r="AK45"/>
  <c r="AA45"/>
  <c r="Z45"/>
  <c r="N45"/>
  <c r="M45"/>
  <c r="BN44"/>
  <c r="BM44"/>
  <c r="BE44"/>
  <c r="BD44"/>
  <c r="AV44"/>
  <c r="AU44"/>
  <c r="AL44"/>
  <c r="AK44"/>
  <c r="AA44"/>
  <c r="Z44"/>
  <c r="N44"/>
  <c r="M44"/>
  <c r="BN43"/>
  <c r="BM43"/>
  <c r="BE43"/>
  <c r="BD43"/>
  <c r="AV43"/>
  <c r="AU43"/>
  <c r="AL43"/>
  <c r="AK43"/>
  <c r="AA43"/>
  <c r="Z43"/>
  <c r="N43"/>
  <c r="M43"/>
  <c r="BN42"/>
  <c r="BM42"/>
  <c r="BE42"/>
  <c r="BD42"/>
  <c r="AV42"/>
  <c r="AU42"/>
  <c r="AL42"/>
  <c r="AK42"/>
  <c r="AA42"/>
  <c r="Z42"/>
  <c r="N42"/>
  <c r="M42"/>
  <c r="BN41"/>
  <c r="BM41"/>
  <c r="BE41"/>
  <c r="BD41"/>
  <c r="AV41"/>
  <c r="AU41"/>
  <c r="AL41"/>
  <c r="AK41"/>
  <c r="AA41"/>
  <c r="Z41"/>
  <c r="N41"/>
  <c r="M41"/>
  <c r="BN40"/>
  <c r="BM40"/>
  <c r="BE40"/>
  <c r="BD40"/>
  <c r="AV40"/>
  <c r="AU40"/>
  <c r="AL40"/>
  <c r="AK40"/>
  <c r="AA40"/>
  <c r="Z40"/>
  <c r="N40"/>
  <c r="M40"/>
  <c r="BN39"/>
  <c r="BM39"/>
  <c r="BE39"/>
  <c r="BD39"/>
  <c r="AV39"/>
  <c r="AU39"/>
  <c r="AL39"/>
  <c r="AK39"/>
  <c r="AA39"/>
  <c r="Z39"/>
  <c r="N39"/>
  <c r="M39"/>
  <c r="BN38"/>
  <c r="BM38"/>
  <c r="BE38"/>
  <c r="BD38"/>
  <c r="AV38"/>
  <c r="AU38"/>
  <c r="AL38"/>
  <c r="AK38"/>
  <c r="AA38"/>
  <c r="Z38"/>
  <c r="N38"/>
  <c r="M38"/>
  <c r="BN37"/>
  <c r="BM37"/>
  <c r="BE37"/>
  <c r="BD37"/>
  <c r="AV37"/>
  <c r="AU37"/>
  <c r="AL37"/>
  <c r="AK37"/>
  <c r="AA37"/>
  <c r="Z37"/>
  <c r="N37"/>
  <c r="M37"/>
  <c r="BN36"/>
  <c r="BM36"/>
  <c r="BE36"/>
  <c r="BD36"/>
  <c r="AV36"/>
  <c r="AU36"/>
  <c r="AL36"/>
  <c r="AK36"/>
  <c r="AA36"/>
  <c r="Z36"/>
  <c r="N36"/>
  <c r="M36"/>
  <c r="BN34"/>
  <c r="BM34"/>
  <c r="BE34"/>
  <c r="BD34"/>
  <c r="AV34"/>
  <c r="AU34"/>
  <c r="AL34"/>
  <c r="AK34"/>
  <c r="AA34"/>
  <c r="Z34"/>
  <c r="N34"/>
  <c r="M34"/>
  <c r="BN33"/>
  <c r="BM33"/>
  <c r="BE33"/>
  <c r="BD33"/>
  <c r="AV33"/>
  <c r="AU33"/>
  <c r="AL33"/>
  <c r="AK33"/>
  <c r="AA33"/>
  <c r="Z33"/>
  <c r="N33"/>
  <c r="M33"/>
  <c r="BN32"/>
  <c r="BM32"/>
  <c r="BE32"/>
  <c r="BD32"/>
  <c r="AV32"/>
  <c r="AU32"/>
  <c r="AL32"/>
  <c r="AK32"/>
  <c r="AA32"/>
  <c r="Z32"/>
  <c r="N32"/>
  <c r="M32"/>
  <c r="BN31"/>
  <c r="BM31"/>
  <c r="BE31"/>
  <c r="BD31"/>
  <c r="AV31"/>
  <c r="AU31"/>
  <c r="AL31"/>
  <c r="AK31"/>
  <c r="AA31"/>
  <c r="Z31"/>
  <c r="N31"/>
  <c r="M31"/>
  <c r="BN30"/>
  <c r="BM30"/>
  <c r="BE30"/>
  <c r="BD30"/>
  <c r="AV30"/>
  <c r="AU30"/>
  <c r="AL30"/>
  <c r="AK30"/>
  <c r="AA30"/>
  <c r="Z30"/>
  <c r="N30"/>
  <c r="M30"/>
  <c r="BN29"/>
  <c r="BM29"/>
  <c r="BE29"/>
  <c r="BD29"/>
  <c r="AV29"/>
  <c r="AU29"/>
  <c r="AL29"/>
  <c r="AK29"/>
  <c r="AA29"/>
  <c r="Z29"/>
  <c r="N29"/>
  <c r="M29"/>
  <c r="BN28"/>
  <c r="BM28"/>
  <c r="BE28"/>
  <c r="BD28"/>
  <c r="AV28"/>
  <c r="AU28"/>
  <c r="AL28"/>
  <c r="AK28"/>
  <c r="AA28"/>
  <c r="Z28"/>
  <c r="N28"/>
  <c r="M28"/>
  <c r="BN27"/>
  <c r="BM27"/>
  <c r="BE27"/>
  <c r="BD27"/>
  <c r="AV27"/>
  <c r="AU27"/>
  <c r="AL27"/>
  <c r="AK27"/>
  <c r="AA27"/>
  <c r="Z27"/>
  <c r="N27"/>
  <c r="M27"/>
  <c r="BN26"/>
  <c r="BM26"/>
  <c r="BE26"/>
  <c r="BD26"/>
  <c r="AV26"/>
  <c r="AU26"/>
  <c r="AL26"/>
  <c r="AK26"/>
  <c r="AA26"/>
  <c r="Z26"/>
  <c r="N26"/>
  <c r="M26"/>
  <c r="BN25"/>
  <c r="BM25"/>
  <c r="BE25"/>
  <c r="BD25"/>
  <c r="AV25"/>
  <c r="AU25"/>
  <c r="AL25"/>
  <c r="AK25"/>
  <c r="AA25"/>
  <c r="Z25"/>
  <c r="N25"/>
  <c r="M25"/>
  <c r="BN24"/>
  <c r="BM24"/>
  <c r="BE24"/>
  <c r="BD24"/>
  <c r="AV24"/>
  <c r="AU24"/>
  <c r="AL24"/>
  <c r="AK24"/>
  <c r="AA24"/>
  <c r="Z24"/>
  <c r="N24"/>
  <c r="M24"/>
  <c r="BN23"/>
  <c r="BM23"/>
  <c r="BE23"/>
  <c r="BD23"/>
  <c r="AV23"/>
  <c r="AU23"/>
  <c r="AL23"/>
  <c r="AK23"/>
  <c r="AA23"/>
  <c r="Z23"/>
  <c r="N23"/>
  <c r="M23"/>
  <c r="BN22"/>
  <c r="BM22"/>
  <c r="BE22"/>
  <c r="BD22"/>
  <c r="AV22"/>
  <c r="AU22"/>
  <c r="AL22"/>
  <c r="AK22"/>
  <c r="AA22"/>
  <c r="Z22"/>
  <c r="N22"/>
  <c r="M22"/>
  <c r="BN21"/>
  <c r="BM21"/>
  <c r="BE21"/>
  <c r="BD21"/>
  <c r="AV21"/>
  <c r="AU21"/>
  <c r="AL21"/>
  <c r="AK21"/>
  <c r="AA21"/>
  <c r="Z21"/>
  <c r="N21"/>
  <c r="M21"/>
  <c r="BN20"/>
  <c r="BM20"/>
  <c r="BE20"/>
  <c r="BD20"/>
  <c r="AV20"/>
  <c r="AU20"/>
  <c r="AL20"/>
  <c r="AK20"/>
  <c r="AA20"/>
  <c r="Z20"/>
  <c r="N20"/>
  <c r="M20"/>
  <c r="BN18"/>
  <c r="BM18"/>
  <c r="BE18"/>
  <c r="BD18"/>
  <c r="AV18"/>
  <c r="AU18"/>
  <c r="AL18"/>
  <c r="AK18"/>
  <c r="Z18"/>
  <c r="M18"/>
  <c r="N18" s="1"/>
  <c r="BM17"/>
  <c r="BN17" s="1"/>
  <c r="BD17"/>
  <c r="BE17" s="1"/>
  <c r="AU17"/>
  <c r="AV17" s="1"/>
  <c r="AK17"/>
  <c r="AL17" s="1"/>
  <c r="Z17"/>
  <c r="N17"/>
  <c r="M17"/>
  <c r="BN16"/>
  <c r="BM16"/>
  <c r="BE16"/>
  <c r="BD16"/>
  <c r="AV16"/>
  <c r="AU16"/>
  <c r="AL16"/>
  <c r="AK16"/>
  <c r="Z16"/>
  <c r="M16"/>
  <c r="N16" s="1"/>
  <c r="BM15"/>
  <c r="BN15" s="1"/>
  <c r="BD15"/>
  <c r="BE15" s="1"/>
  <c r="AU15"/>
  <c r="AV15" s="1"/>
  <c r="AK15"/>
  <c r="AL15" s="1"/>
  <c r="Z15"/>
  <c r="N15"/>
  <c r="M15"/>
  <c r="BN14"/>
  <c r="BM14"/>
  <c r="BE14"/>
  <c r="BD14"/>
  <c r="AV14"/>
  <c r="AU14"/>
  <c r="AL14"/>
  <c r="AK14"/>
  <c r="Z14"/>
  <c r="M14"/>
  <c r="N14" s="1"/>
  <c r="BM13"/>
  <c r="BN13" s="1"/>
  <c r="BD13"/>
  <c r="BE13" s="1"/>
  <c r="AU13"/>
  <c r="AV13" s="1"/>
  <c r="AK13"/>
  <c r="AL13" s="1"/>
  <c r="Z13"/>
  <c r="AA13" s="1"/>
  <c r="M13"/>
  <c r="N13" s="1"/>
  <c r="BM12"/>
  <c r="BN12" s="1"/>
  <c r="BD12"/>
  <c r="BE12" s="1"/>
  <c r="AU12"/>
  <c r="AV12" s="1"/>
  <c r="AK12"/>
  <c r="AL12" s="1"/>
  <c r="Z12"/>
  <c r="AA12" s="1"/>
  <c r="M12"/>
  <c r="N12" s="1"/>
  <c r="BM11"/>
  <c r="BN11" s="1"/>
  <c r="BD11"/>
  <c r="BE11" s="1"/>
  <c r="AU11"/>
  <c r="AV11" s="1"/>
  <c r="AK11"/>
  <c r="AL11" s="1"/>
  <c r="Z11"/>
  <c r="N11"/>
  <c r="M11"/>
  <c r="BN10"/>
  <c r="BM10"/>
  <c r="BE10"/>
  <c r="BD10"/>
  <c r="AV10"/>
  <c r="AU10"/>
  <c r="AL10"/>
  <c r="AK10"/>
  <c r="Z10"/>
  <c r="M10"/>
  <c r="N10" s="1"/>
  <c r="BM9"/>
  <c r="BN9" s="1"/>
  <c r="BD9"/>
  <c r="BE9" s="1"/>
  <c r="AU9"/>
  <c r="AV9" s="1"/>
  <c r="AK9"/>
  <c r="AL9" s="1"/>
  <c r="Z9"/>
  <c r="N9"/>
  <c r="M9"/>
  <c r="BN8"/>
  <c r="BM8"/>
  <c r="BE8"/>
  <c r="BD8"/>
  <c r="AV8"/>
  <c r="AU8"/>
  <c r="AL8"/>
  <c r="AK8"/>
  <c r="AA8"/>
  <c r="Z8"/>
  <c r="N8"/>
  <c r="M8"/>
  <c r="BN7"/>
  <c r="BM7"/>
  <c r="BE7"/>
  <c r="BD7"/>
  <c r="AV7"/>
  <c r="AU7"/>
  <c r="AL7"/>
  <c r="AK7"/>
  <c r="AA7"/>
  <c r="Z7"/>
  <c r="N7"/>
  <c r="M7"/>
  <c r="BN6"/>
  <c r="BM6"/>
  <c r="BE6"/>
  <c r="BD6"/>
  <c r="AV6"/>
  <c r="AU6"/>
  <c r="AL6"/>
  <c r="AK6"/>
  <c r="AA6"/>
  <c r="Z6"/>
  <c r="N6"/>
  <c r="M6"/>
  <c r="BN5"/>
  <c r="BM5"/>
  <c r="BE5"/>
  <c r="BD5"/>
  <c r="AV5"/>
  <c r="AU5"/>
  <c r="AL5"/>
  <c r="AK5"/>
  <c r="AA5"/>
  <c r="Z5"/>
  <c r="N5"/>
  <c r="M5"/>
  <c r="BN4"/>
  <c r="BM4"/>
  <c r="BE4"/>
  <c r="BD4"/>
  <c r="AV4"/>
  <c r="AU4"/>
  <c r="AL4"/>
  <c r="AK4"/>
  <c r="AA4"/>
  <c r="Z4"/>
  <c r="N4"/>
  <c r="AU60" i="2"/>
  <c r="Z60"/>
  <c r="AU59"/>
  <c r="Z59"/>
  <c r="AU58"/>
  <c r="Z58"/>
  <c r="AU57"/>
  <c r="Z57"/>
  <c r="AU56"/>
  <c r="Z56"/>
  <c r="AU55"/>
  <c r="Z55"/>
  <c r="AU54"/>
  <c r="Z54"/>
  <c r="AU53"/>
  <c r="Z53"/>
  <c r="AU52"/>
  <c r="Z52"/>
  <c r="AU51"/>
  <c r="Z51"/>
  <c r="AU50"/>
  <c r="Z50"/>
  <c r="AU49"/>
  <c r="Z49"/>
  <c r="AU48"/>
  <c r="Z48"/>
  <c r="AU47"/>
  <c r="Z47"/>
  <c r="AU46"/>
  <c r="Z46"/>
  <c r="AU45"/>
  <c r="Z45"/>
  <c r="AU44"/>
  <c r="Z44"/>
  <c r="AU43"/>
  <c r="Z43"/>
  <c r="AU42"/>
  <c r="Z42"/>
  <c r="AU41"/>
  <c r="Z41"/>
  <c r="AU40"/>
  <c r="Z40"/>
  <c r="AU39"/>
  <c r="Z39"/>
  <c r="AU38"/>
  <c r="Z38"/>
  <c r="AU37"/>
  <c r="Z37"/>
  <c r="AU36"/>
  <c r="Z36"/>
  <c r="AU35"/>
  <c r="Z35"/>
  <c r="AU34"/>
  <c r="Z34"/>
  <c r="AU33"/>
  <c r="Z33"/>
  <c r="AU32"/>
  <c r="Z32"/>
  <c r="AU31"/>
  <c r="Z31"/>
  <c r="AU30"/>
  <c r="Z30"/>
  <c r="AU29"/>
  <c r="Z29"/>
  <c r="AU28"/>
  <c r="Z28"/>
  <c r="AU27"/>
  <c r="Z27"/>
  <c r="AU26"/>
  <c r="Z26"/>
  <c r="AU25"/>
  <c r="Z25"/>
  <c r="AU24"/>
  <c r="Z24"/>
  <c r="AU23"/>
  <c r="Z23"/>
  <c r="AU22"/>
  <c r="Z22"/>
  <c r="AU21"/>
  <c r="Z21"/>
  <c r="AU20"/>
  <c r="Z20"/>
  <c r="AU19"/>
  <c r="Z19"/>
  <c r="AU18"/>
  <c r="Z18"/>
  <c r="AU17"/>
  <c r="Z17"/>
  <c r="AU16"/>
  <c r="Z16"/>
  <c r="AU15"/>
  <c r="Z15"/>
  <c r="AU14"/>
  <c r="Z14"/>
  <c r="AU13"/>
  <c r="Z13"/>
  <c r="AU12"/>
  <c r="Z12"/>
  <c r="AU11"/>
  <c r="Z11"/>
  <c r="AU10"/>
  <c r="Z10"/>
  <c r="AU9"/>
  <c r="Z9"/>
  <c r="AU8"/>
  <c r="Z8"/>
  <c r="AU7"/>
  <c r="Z7"/>
  <c r="AU6"/>
  <c r="Z6"/>
  <c r="AU5"/>
  <c r="Z5"/>
  <c r="BV4"/>
  <c r="BD4"/>
  <c r="AU4"/>
  <c r="AL4"/>
  <c r="Z4"/>
  <c r="M4"/>
  <c r="Z36" i="3"/>
  <c r="AA36" s="1"/>
  <c r="M36"/>
  <c r="N36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Z4"/>
  <c r="AA4" s="1"/>
  <c r="M4"/>
  <c r="N4" s="1"/>
  <c r="CF60" i="1"/>
  <c r="CG60" s="1"/>
  <c r="CF59"/>
  <c r="CG59" s="1"/>
  <c r="CG58"/>
  <c r="CF58"/>
  <c r="CF57"/>
  <c r="CG57" s="1"/>
  <c r="CF56"/>
  <c r="CG56" s="1"/>
  <c r="CF55"/>
  <c r="CG55" s="1"/>
  <c r="CG54"/>
  <c r="CF54"/>
  <c r="CF53"/>
  <c r="CG53" s="1"/>
  <c r="CF52"/>
  <c r="CG52" s="1"/>
  <c r="CF51"/>
  <c r="CG51" s="1"/>
  <c r="CG50"/>
  <c r="CF50"/>
  <c r="CF49"/>
  <c r="CG49" s="1"/>
  <c r="CF48"/>
  <c r="CG48" s="1"/>
  <c r="CF47"/>
  <c r="CG47" s="1"/>
  <c r="CG46"/>
  <c r="CF46"/>
  <c r="CF45"/>
  <c r="CG45" s="1"/>
  <c r="CF44"/>
  <c r="CG44" s="1"/>
  <c r="CF43"/>
  <c r="CG43" s="1"/>
  <c r="CG42"/>
  <c r="CF42"/>
  <c r="CF41"/>
  <c r="CG41" s="1"/>
  <c r="CF40"/>
  <c r="CG40" s="1"/>
  <c r="CF39"/>
  <c r="CG39" s="1"/>
  <c r="CG38"/>
  <c r="CF38"/>
  <c r="CF37"/>
  <c r="CG37" s="1"/>
  <c r="CF36"/>
  <c r="CG36" s="1"/>
  <c r="CF35"/>
  <c r="CG35" s="1"/>
  <c r="CG34"/>
  <c r="CF34"/>
  <c r="CF33"/>
  <c r="CG33" s="1"/>
  <c r="CF32"/>
  <c r="CG32" s="1"/>
  <c r="CF31"/>
  <c r="CG31" s="1"/>
  <c r="CG30"/>
  <c r="CF30"/>
  <c r="CF29"/>
  <c r="CG29" s="1"/>
  <c r="CF28"/>
  <c r="CG28" s="1"/>
  <c r="CF27"/>
  <c r="CG27" s="1"/>
  <c r="CG26"/>
  <c r="CF26"/>
  <c r="CF25"/>
  <c r="CG25" s="1"/>
  <c r="CF24"/>
  <c r="CG24" s="1"/>
  <c r="CF23"/>
  <c r="CG23" s="1"/>
  <c r="CG22"/>
  <c r="CF22"/>
  <c r="CF21"/>
  <c r="CG21" s="1"/>
  <c r="CF20"/>
  <c r="CG20" s="1"/>
  <c r="CF19"/>
  <c r="CG19" s="1"/>
  <c r="CG18"/>
  <c r="CF18"/>
  <c r="CF17"/>
  <c r="CG17" s="1"/>
  <c r="CF16"/>
  <c r="CG16" s="1"/>
  <c r="CF15"/>
  <c r="CG15" s="1"/>
  <c r="CG14"/>
  <c r="CF14"/>
  <c r="CF13"/>
  <c r="CG13" s="1"/>
  <c r="CF12"/>
  <c r="CG12" s="1"/>
  <c r="CF11"/>
  <c r="CG11" s="1"/>
  <c r="CG10"/>
  <c r="CF10"/>
  <c r="CF9"/>
  <c r="CG9" s="1"/>
  <c r="CF8"/>
  <c r="CG8" s="1"/>
  <c r="CF7"/>
  <c r="CG7" s="1"/>
  <c r="CG6"/>
  <c r="CF6"/>
  <c r="CF5"/>
  <c r="CG5" s="1"/>
  <c r="CF4"/>
  <c r="BD4"/>
  <c r="AU4"/>
  <c r="AL4"/>
  <c r="Z4"/>
  <c r="M4"/>
</calcChain>
</file>

<file path=xl/sharedStrings.xml><?xml version="1.0" encoding="utf-8"?>
<sst xmlns="http://schemas.openxmlformats.org/spreadsheetml/2006/main" count="536" uniqueCount="98">
  <si>
    <r>
      <t xml:space="preserve">3rd (ATHRAYA) NCISM  2021-22 Batch LH </t>
    </r>
    <r>
      <rPr>
        <b/>
        <u/>
        <sz val="11"/>
        <color rgb="FFC00000"/>
        <rFont val="Calibri"/>
        <family val="2"/>
        <scheme val="minor"/>
      </rPr>
      <t>(THEORY)</t>
    </r>
  </si>
  <si>
    <t>RL NO</t>
  </si>
  <si>
    <t xml:space="preserve">STUDENT NAME </t>
  </si>
  <si>
    <t>SHALYATANTRA</t>
  </si>
  <si>
    <t>PANCHAKARMA</t>
  </si>
  <si>
    <t>SHALKYATANTRA</t>
  </si>
  <si>
    <t>PTSR</t>
  </si>
  <si>
    <t>KC</t>
  </si>
  <si>
    <t xml:space="preserve"> KB</t>
  </si>
  <si>
    <t>Samhita -3</t>
  </si>
  <si>
    <t>RESEARCH METHODOLOGY &amp; MEDICAL STATISTICS</t>
  </si>
  <si>
    <t>may</t>
  </si>
  <si>
    <t>JUNE</t>
  </si>
  <si>
    <t>Total</t>
  </si>
  <si>
    <t>%</t>
  </si>
  <si>
    <t>june</t>
  </si>
  <si>
    <t>jun</t>
  </si>
  <si>
    <t>MAY</t>
  </si>
  <si>
    <t>JUN</t>
  </si>
  <si>
    <t>TOTAL</t>
  </si>
  <si>
    <t>Abhishek Lokhande</t>
  </si>
  <si>
    <t>Abhishek Ramesh Hulagur</t>
  </si>
  <si>
    <t>Aishwarya Nayak</t>
  </si>
  <si>
    <t>Akshay</t>
  </si>
  <si>
    <t>Anagha Jaysing Deshmukh</t>
  </si>
  <si>
    <t>Ashwini Basavaraj Anandanavar</t>
  </si>
  <si>
    <t>Baviskar Tejaswini Anant</t>
  </si>
  <si>
    <t>Bhagirati Shiddappa Mudhol</t>
  </si>
  <si>
    <t>Birari Srushti Deepak</t>
  </si>
  <si>
    <t>Chavan Sakshi Satish</t>
  </si>
  <si>
    <t>Chetan Kumar</t>
  </si>
  <si>
    <t>Dighe Sayli Rajendra</t>
  </si>
  <si>
    <t>Gade Vaibhav Vishwambhar</t>
  </si>
  <si>
    <t>Gonbare Shubham Sudhir</t>
  </si>
  <si>
    <t>Hanamant Yallappa Sindimarad</t>
  </si>
  <si>
    <t>Hiray Vaishnavi Vivek</t>
  </si>
  <si>
    <t>Jadhav Kunal Dagdu</t>
  </si>
  <si>
    <t>Jawale Nishant Santosh</t>
  </si>
  <si>
    <t>Jyotsna Rajesh Udagadgi</t>
  </si>
  <si>
    <t>Kaveri Mirje</t>
  </si>
  <si>
    <t>Kavya Bheemappa Gurikar</t>
  </si>
  <si>
    <t>Kharat Roshankumar Arjun</t>
  </si>
  <si>
    <t>Lawand Shruti Anil</t>
  </si>
  <si>
    <t>Magdum Pratik Rajkumar</t>
  </si>
  <si>
    <t>Megha Nadagoud</t>
  </si>
  <si>
    <t>Mohammed Zaheen Bargir</t>
  </si>
  <si>
    <t>Mohite Tejraj Santosh</t>
  </si>
  <si>
    <t>Mungurwadi Nehal Nitin</t>
  </si>
  <si>
    <t>Naaz Suleman Sanadi</t>
  </si>
  <si>
    <t>Nasirhusen</t>
  </si>
  <si>
    <t>Nilesh Kumbar</t>
  </si>
  <si>
    <t>Parag Avinash Kharat</t>
  </si>
  <si>
    <t>Patel Uzma Usman</t>
  </si>
  <si>
    <t>Patil Prathamesh Ravindra</t>
  </si>
  <si>
    <t>Pooja S Shirur</t>
  </si>
  <si>
    <t>Poornima Iranagouda Patil</t>
  </si>
  <si>
    <t>Rahul Prakash Rayannavar</t>
  </si>
  <si>
    <t xml:space="preserve">Rakshita </t>
  </si>
  <si>
    <t>Salim Zakir Hulikatti</t>
  </si>
  <si>
    <t>Sawale Shruti Shyam</t>
  </si>
  <si>
    <t>Sawale Varsha Sanjay</t>
  </si>
  <si>
    <t>Shaikh Kashaf Sajid</t>
  </si>
  <si>
    <t>Shoaibakhtar Babalal Mujawar</t>
  </si>
  <si>
    <t xml:space="preserve">Shradha Hosur </t>
  </si>
  <si>
    <t>Shreedhar Muradunde</t>
  </si>
  <si>
    <t>Shruti Prakash Aldi</t>
  </si>
  <si>
    <t>Siddalinga K Umarani</t>
  </si>
  <si>
    <t xml:space="preserve">Simran Attar </t>
  </si>
  <si>
    <t>Sooraj Chandrakant Kamble</t>
  </si>
  <si>
    <t>Sunil</t>
  </si>
  <si>
    <t xml:space="preserve">Supriya </t>
  </si>
  <si>
    <t>Tembare Shivani Dhananjay</t>
  </si>
  <si>
    <t>Thaware Abhijeet Dhuldev</t>
  </si>
  <si>
    <t>Thaware Rutuja Shrimant</t>
  </si>
  <si>
    <t xml:space="preserve">Vignesh </t>
  </si>
  <si>
    <t>Viraj Ramchandra Raojiche</t>
  </si>
  <si>
    <t>july</t>
  </si>
  <si>
    <t>JULY</t>
  </si>
  <si>
    <r>
      <t>3rd (ATHRAYA) NCISM  2021-22 Batch</t>
    </r>
    <r>
      <rPr>
        <b/>
        <u/>
        <sz val="11"/>
        <color rgb="FFFF0000"/>
        <rFont val="Calibri"/>
        <family val="2"/>
        <scheme val="minor"/>
      </rPr>
      <t xml:space="preserve"> N L H </t>
    </r>
  </si>
  <si>
    <t xml:space="preserve">      KB </t>
  </si>
  <si>
    <t>OTAL</t>
  </si>
  <si>
    <t>AUG</t>
  </si>
  <si>
    <t>SEP</t>
  </si>
  <si>
    <t>aug</t>
  </si>
  <si>
    <t>sep</t>
  </si>
  <si>
    <t>Sep</t>
  </si>
  <si>
    <t xml:space="preserve"> </t>
  </si>
  <si>
    <t>KB</t>
  </si>
  <si>
    <t>june/july</t>
  </si>
  <si>
    <t>june &amp; july</t>
  </si>
  <si>
    <t xml:space="preserve">  </t>
  </si>
  <si>
    <t>AUGUEST= SEP</t>
  </si>
  <si>
    <t>July</t>
  </si>
  <si>
    <t>Aug</t>
  </si>
  <si>
    <t>Viraj</t>
  </si>
  <si>
    <t>oct</t>
  </si>
  <si>
    <t>0ct</t>
  </si>
  <si>
    <t>nov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</si>
</sst>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</fills>
  <borders count="7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1" fillId="7" borderId="3" applyNumberFormat="0" applyFont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12" borderId="0" applyNumberFormat="0" applyBorder="0" applyAlignment="0" applyProtection="0"/>
  </cellStyleXfs>
  <cellXfs count="266">
    <xf numFmtId="0" fontId="0" fillId="0" borderId="0" xfId="0"/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0" fontId="2" fillId="2" borderId="24" xfId="1" applyBorder="1" applyAlignment="1">
      <alignment horizontal="center"/>
    </xf>
    <xf numFmtId="0" fontId="4" fillId="4" borderId="24" xfId="3" applyBorder="1" applyAlignment="1">
      <alignment horizontal="center"/>
    </xf>
    <xf numFmtId="0" fontId="6" fillId="6" borderId="24" xfId="5" applyBorder="1" applyAlignment="1">
      <alignment horizontal="center"/>
    </xf>
    <xf numFmtId="0" fontId="0" fillId="9" borderId="24" xfId="8" applyFont="1" applyBorder="1"/>
    <xf numFmtId="0" fontId="1" fillId="9" borderId="24" xfId="8" applyBorder="1"/>
    <xf numFmtId="0" fontId="5" fillId="5" borderId="25" xfId="4" applyBorder="1" applyAlignment="1">
      <alignment horizontal="center"/>
    </xf>
    <xf numFmtId="0" fontId="5" fillId="5" borderId="26" xfId="4" applyBorder="1" applyAlignment="1">
      <alignment horizontal="center"/>
    </xf>
    <xf numFmtId="0" fontId="5" fillId="5" borderId="24" xfId="4" applyBorder="1"/>
    <xf numFmtId="0" fontId="0" fillId="0" borderId="24" xfId="0" applyBorder="1"/>
    <xf numFmtId="0" fontId="0" fillId="0" borderId="24" xfId="0" applyBorder="1" applyAlignment="1">
      <alignment wrapText="1"/>
    </xf>
    <xf numFmtId="1" fontId="0" fillId="0" borderId="24" xfId="0" applyNumberFormat="1" applyBorder="1" applyAlignment="1">
      <alignment wrapText="1"/>
    </xf>
    <xf numFmtId="1" fontId="0" fillId="7" borderId="3" xfId="6" applyNumberFormat="1" applyFont="1" applyAlignment="1">
      <alignment wrapText="1"/>
    </xf>
    <xf numFmtId="1" fontId="3" fillId="3" borderId="24" xfId="2" applyNumberFormat="1" applyBorder="1" applyAlignment="1">
      <alignment wrapText="1"/>
    </xf>
    <xf numFmtId="0" fontId="0" fillId="0" borderId="29" xfId="0" applyBorder="1" applyAlignment="1">
      <alignment wrapText="1"/>
    </xf>
    <xf numFmtId="1" fontId="2" fillId="2" borderId="24" xfId="1" applyNumberFormat="1" applyBorder="1" applyAlignment="1">
      <alignment wrapText="1"/>
    </xf>
    <xf numFmtId="1" fontId="4" fillId="4" borderId="24" xfId="3" applyNumberFormat="1" applyBorder="1" applyAlignment="1">
      <alignment wrapText="1"/>
    </xf>
    <xf numFmtId="1" fontId="0" fillId="0" borderId="12" xfId="0" applyNumberFormat="1" applyFill="1" applyBorder="1" applyAlignment="1">
      <alignment wrapText="1"/>
    </xf>
    <xf numFmtId="1" fontId="5" fillId="5" borderId="1" xfId="4" applyNumberFormat="1" applyAlignment="1">
      <alignment wrapText="1"/>
    </xf>
    <xf numFmtId="0" fontId="5" fillId="5" borderId="1" xfId="4"/>
    <xf numFmtId="0" fontId="0" fillId="0" borderId="29" xfId="0" applyBorder="1"/>
    <xf numFmtId="0" fontId="0" fillId="0" borderId="30" xfId="0" applyBorder="1" applyAlignment="1">
      <alignment wrapText="1"/>
    </xf>
    <xf numFmtId="0" fontId="0" fillId="0" borderId="29" xfId="0" applyBorder="1" applyAlignment="1">
      <alignment horizontal="center"/>
    </xf>
    <xf numFmtId="0" fontId="10" fillId="0" borderId="29" xfId="0" applyFont="1" applyBorder="1" applyAlignment="1">
      <alignment horizontal="left" vertical="center"/>
    </xf>
    <xf numFmtId="1" fontId="0" fillId="0" borderId="29" xfId="0" applyNumberFormat="1" applyBorder="1"/>
    <xf numFmtId="0" fontId="0" fillId="0" borderId="29" xfId="0" applyBorder="1" applyAlignment="1"/>
    <xf numFmtId="1" fontId="0" fillId="0" borderId="29" xfId="0" applyNumberFormat="1" applyBorder="1" applyAlignment="1"/>
    <xf numFmtId="1" fontId="0" fillId="0" borderId="29" xfId="0" applyNumberFormat="1" applyBorder="1" applyAlignment="1">
      <alignment wrapText="1"/>
    </xf>
    <xf numFmtId="1" fontId="0" fillId="0" borderId="24" xfId="0" applyNumberFormat="1" applyBorder="1"/>
    <xf numFmtId="0" fontId="0" fillId="0" borderId="9" xfId="0" applyBorder="1"/>
    <xf numFmtId="0" fontId="0" fillId="0" borderId="24" xfId="0" applyBorder="1" applyAlignment="1">
      <alignment horizontal="center"/>
    </xf>
    <xf numFmtId="0" fontId="11" fillId="0" borderId="24" xfId="0" applyFont="1" applyBorder="1" applyAlignment="1">
      <alignment horizontal="left" vertical="center"/>
    </xf>
    <xf numFmtId="0" fontId="0" fillId="0" borderId="24" xfId="0" applyBorder="1" applyAlignment="1"/>
    <xf numFmtId="1" fontId="0" fillId="0" borderId="24" xfId="0" applyNumberFormat="1" applyBorder="1" applyAlignment="1"/>
    <xf numFmtId="0" fontId="0" fillId="0" borderId="30" xfId="0" applyBorder="1"/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>
      <alignment horizontal="left" vertical="center"/>
    </xf>
    <xf numFmtId="0" fontId="10" fillId="11" borderId="24" xfId="0" applyFont="1" applyFill="1" applyBorder="1" applyAlignment="1">
      <alignment horizontal="left" vertical="center"/>
    </xf>
    <xf numFmtId="0" fontId="2" fillId="2" borderId="12" xfId="1" applyBorder="1" applyAlignment="1">
      <alignment horizontal="center"/>
    </xf>
    <xf numFmtId="0" fontId="2" fillId="2" borderId="30" xfId="1" applyBorder="1" applyAlignment="1">
      <alignment horizontal="center"/>
    </xf>
    <xf numFmtId="0" fontId="4" fillId="4" borderId="40" xfId="3" applyBorder="1" applyAlignment="1">
      <alignment horizontal="center"/>
    </xf>
    <xf numFmtId="0" fontId="4" fillId="4" borderId="29" xfId="3" applyBorder="1" applyAlignment="1">
      <alignment horizontal="center"/>
    </xf>
    <xf numFmtId="0" fontId="4" fillId="4" borderId="41" xfId="3" applyBorder="1" applyAlignment="1">
      <alignment horizontal="center"/>
    </xf>
    <xf numFmtId="0" fontId="6" fillId="6" borderId="42" xfId="5" applyBorder="1" applyAlignment="1">
      <alignment horizontal="center"/>
    </xf>
    <xf numFmtId="0" fontId="6" fillId="6" borderId="43" xfId="5" applyBorder="1" applyAlignment="1">
      <alignment horizontal="center"/>
    </xf>
    <xf numFmtId="0" fontId="0" fillId="0" borderId="40" xfId="0" applyBorder="1"/>
    <xf numFmtId="0" fontId="0" fillId="0" borderId="27" xfId="0" applyBorder="1"/>
    <xf numFmtId="0" fontId="0" fillId="0" borderId="44" xfId="0" applyBorder="1"/>
    <xf numFmtId="0" fontId="0" fillId="0" borderId="45" xfId="0" applyBorder="1"/>
    <xf numFmtId="0" fontId="0" fillId="0" borderId="22" xfId="0" applyBorder="1"/>
    <xf numFmtId="0" fontId="0" fillId="0" borderId="0" xfId="0" applyBorder="1"/>
    <xf numFmtId="0" fontId="0" fillId="0" borderId="46" xfId="0" applyBorder="1"/>
    <xf numFmtId="1" fontId="0" fillId="0" borderId="30" xfId="0" applyNumberFormat="1" applyBorder="1" applyAlignment="1">
      <alignment wrapText="1"/>
    </xf>
    <xf numFmtId="1" fontId="0" fillId="0" borderId="42" xfId="0" applyNumberFormat="1" applyBorder="1" applyAlignment="1">
      <alignment wrapText="1"/>
    </xf>
    <xf numFmtId="1" fontId="0" fillId="0" borderId="43" xfId="0" applyNumberFormat="1" applyBorder="1" applyAlignment="1">
      <alignment wrapText="1"/>
    </xf>
    <xf numFmtId="0" fontId="0" fillId="0" borderId="42" xfId="0" applyBorder="1"/>
    <xf numFmtId="0" fontId="0" fillId="0" borderId="43" xfId="0" applyBorder="1"/>
    <xf numFmtId="0" fontId="0" fillId="0" borderId="41" xfId="0" applyBorder="1"/>
    <xf numFmtId="1" fontId="0" fillId="0" borderId="27" xfId="0" applyNumberFormat="1" applyBorder="1" applyAlignment="1">
      <alignment wrapText="1"/>
    </xf>
    <xf numFmtId="0" fontId="0" fillId="0" borderId="44" xfId="0" applyBorder="1" applyAlignment="1">
      <alignment wrapText="1"/>
    </xf>
    <xf numFmtId="1" fontId="0" fillId="0" borderId="44" xfId="0" applyNumberFormat="1" applyBorder="1" applyAlignment="1">
      <alignment wrapText="1"/>
    </xf>
    <xf numFmtId="1" fontId="0" fillId="0" borderId="44" xfId="0" applyNumberForma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4" fillId="4" borderId="0" xfId="3" applyBorder="1" applyAlignment="1">
      <alignment horizontal="center"/>
    </xf>
    <xf numFmtId="0" fontId="0" fillId="10" borderId="50" xfId="0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3" fillId="3" borderId="50" xfId="2" applyBorder="1" applyAlignment="1">
      <alignment horizontal="center"/>
    </xf>
    <xf numFmtId="0" fontId="3" fillId="3" borderId="51" xfId="2" applyNumberFormat="1" applyBorder="1" applyAlignment="1">
      <alignment horizontal="center"/>
    </xf>
    <xf numFmtId="0" fontId="3" fillId="3" borderId="52" xfId="2" applyNumberFormat="1" applyBorder="1" applyAlignment="1">
      <alignment horizontal="center"/>
    </xf>
    <xf numFmtId="0" fontId="0" fillId="0" borderId="40" xfId="0" applyBorder="1" applyAlignment="1">
      <alignment wrapText="1"/>
    </xf>
    <xf numFmtId="1" fontId="0" fillId="0" borderId="41" xfId="0" applyNumberFormat="1" applyBorder="1" applyAlignment="1">
      <alignment wrapText="1"/>
    </xf>
    <xf numFmtId="0" fontId="10" fillId="0" borderId="9" xfId="0" applyFont="1" applyBorder="1" applyAlignment="1">
      <alignment horizontal="left" vertical="center"/>
    </xf>
    <xf numFmtId="0" fontId="0" fillId="0" borderId="42" xfId="0" applyBorder="1" applyAlignment="1">
      <alignment wrapText="1"/>
    </xf>
    <xf numFmtId="0" fontId="11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0" fontId="10" fillId="11" borderId="30" xfId="0" applyFont="1" applyFill="1" applyBorder="1" applyAlignment="1">
      <alignment horizontal="left" vertical="center"/>
    </xf>
    <xf numFmtId="0" fontId="3" fillId="3" borderId="29" xfId="2" applyBorder="1" applyAlignment="1">
      <alignment horizontal="center"/>
    </xf>
    <xf numFmtId="0" fontId="3" fillId="3" borderId="30" xfId="2" applyBorder="1" applyAlignment="1">
      <alignment horizontal="left" vertical="center"/>
    </xf>
    <xf numFmtId="0" fontId="3" fillId="3" borderId="42" xfId="2" applyBorder="1"/>
    <xf numFmtId="0" fontId="3" fillId="3" borderId="24" xfId="2" applyBorder="1" applyAlignment="1">
      <alignment wrapText="1"/>
    </xf>
    <xf numFmtId="0" fontId="3" fillId="3" borderId="0" xfId="2" applyBorder="1"/>
    <xf numFmtId="0" fontId="3" fillId="3" borderId="42" xfId="2" applyBorder="1" applyAlignment="1">
      <alignment wrapText="1"/>
    </xf>
    <xf numFmtId="0" fontId="3" fillId="3" borderId="24" xfId="2" applyBorder="1" applyAlignment="1"/>
    <xf numFmtId="1" fontId="3" fillId="3" borderId="24" xfId="2" applyNumberFormat="1" applyBorder="1" applyAlignment="1"/>
    <xf numFmtId="0" fontId="3" fillId="3" borderId="24" xfId="2" applyBorder="1"/>
    <xf numFmtId="1" fontId="3" fillId="3" borderId="24" xfId="2" applyNumberFormat="1" applyBorder="1"/>
    <xf numFmtId="0" fontId="0" fillId="0" borderId="27" xfId="0" applyBorder="1" applyAlignment="1">
      <alignment wrapText="1"/>
    </xf>
    <xf numFmtId="0" fontId="0" fillId="0" borderId="44" xfId="0" applyBorder="1" applyAlignment="1"/>
    <xf numFmtId="1" fontId="0" fillId="0" borderId="44" xfId="0" applyNumberFormat="1" applyBorder="1" applyAlignment="1"/>
    <xf numFmtId="0" fontId="0" fillId="0" borderId="0" xfId="0" applyFill="1" applyBorder="1"/>
    <xf numFmtId="0" fontId="2" fillId="2" borderId="50" xfId="1" applyBorder="1" applyAlignment="1">
      <alignment horizontal="center"/>
    </xf>
    <xf numFmtId="0" fontId="2" fillId="2" borderId="51" xfId="1" applyBorder="1" applyAlignment="1">
      <alignment horizontal="center"/>
    </xf>
    <xf numFmtId="0" fontId="2" fillId="2" borderId="52" xfId="1" applyBorder="1" applyAlignment="1">
      <alignment horizontal="center"/>
    </xf>
    <xf numFmtId="0" fontId="4" fillId="4" borderId="51" xfId="3" applyBorder="1" applyAlignment="1">
      <alignment horizontal="center"/>
    </xf>
    <xf numFmtId="0" fontId="4" fillId="4" borderId="52" xfId="3" applyBorder="1" applyAlignment="1">
      <alignment horizontal="center"/>
    </xf>
    <xf numFmtId="0" fontId="6" fillId="6" borderId="56" xfId="5" applyBorder="1" applyAlignment="1">
      <alignment horizontal="center"/>
    </xf>
    <xf numFmtId="0" fontId="6" fillId="6" borderId="51" xfId="5" applyBorder="1" applyAlignment="1">
      <alignment horizontal="center"/>
    </xf>
    <xf numFmtId="0" fontId="6" fillId="6" borderId="57" xfId="5" applyBorder="1" applyAlignment="1">
      <alignment horizontal="center"/>
    </xf>
    <xf numFmtId="0" fontId="8" fillId="12" borderId="50" xfId="9" applyBorder="1" applyAlignment="1">
      <alignment horizontal="center"/>
    </xf>
    <xf numFmtId="0" fontId="0" fillId="9" borderId="51" xfId="8" applyFont="1" applyBorder="1" applyAlignment="1">
      <alignment horizontal="center"/>
    </xf>
    <xf numFmtId="0" fontId="1" fillId="9" borderId="51" xfId="8" applyBorder="1" applyAlignment="1">
      <alignment horizontal="center"/>
    </xf>
    <xf numFmtId="0" fontId="0" fillId="9" borderId="57" xfId="8" applyFont="1" applyBorder="1" applyAlignment="1">
      <alignment horizontal="center"/>
    </xf>
    <xf numFmtId="1" fontId="0" fillId="0" borderId="40" xfId="0" applyNumberFormat="1" applyBorder="1" applyAlignment="1">
      <alignment wrapText="1"/>
    </xf>
    <xf numFmtId="1" fontId="0" fillId="0" borderId="11" xfId="0" applyNumberFormat="1" applyBorder="1" applyAlignment="1">
      <alignment wrapText="1"/>
    </xf>
    <xf numFmtId="1" fontId="0" fillId="0" borderId="9" xfId="0" applyNumberFormat="1" applyBorder="1"/>
    <xf numFmtId="1" fontId="0" fillId="0" borderId="42" xfId="0" applyNumberFormat="1" applyBorder="1"/>
    <xf numFmtId="1" fontId="0" fillId="0" borderId="58" xfId="0" applyNumberFormat="1" applyBorder="1" applyAlignment="1">
      <alignment wrapText="1"/>
    </xf>
    <xf numFmtId="1" fontId="0" fillId="0" borderId="40" xfId="0" applyNumberFormat="1" applyBorder="1"/>
    <xf numFmtId="1" fontId="0" fillId="0" borderId="43" xfId="0" applyNumberFormat="1" applyBorder="1"/>
    <xf numFmtId="1" fontId="0" fillId="0" borderId="30" xfId="0" applyNumberFormat="1" applyBorder="1"/>
    <xf numFmtId="1" fontId="3" fillId="3" borderId="43" xfId="2" applyNumberFormat="1" applyBorder="1"/>
    <xf numFmtId="1" fontId="3" fillId="3" borderId="43" xfId="2" applyNumberFormat="1" applyBorder="1" applyAlignment="1">
      <alignment wrapText="1"/>
    </xf>
    <xf numFmtId="1" fontId="3" fillId="3" borderId="42" xfId="2" applyNumberFormat="1" applyBorder="1"/>
    <xf numFmtId="1" fontId="3" fillId="3" borderId="58" xfId="2" applyNumberFormat="1" applyBorder="1" applyAlignment="1">
      <alignment wrapText="1"/>
    </xf>
    <xf numFmtId="0" fontId="3" fillId="3" borderId="0" xfId="2"/>
    <xf numFmtId="1" fontId="3" fillId="3" borderId="30" xfId="2" applyNumberFormat="1" applyBorder="1"/>
    <xf numFmtId="0" fontId="3" fillId="3" borderId="30" xfId="2" applyBorder="1"/>
    <xf numFmtId="1" fontId="0" fillId="0" borderId="58" xfId="0" applyNumberFormat="1" applyBorder="1"/>
    <xf numFmtId="0" fontId="3" fillId="3" borderId="43" xfId="2" applyBorder="1"/>
    <xf numFmtId="1" fontId="3" fillId="3" borderId="58" xfId="2" applyNumberFormat="1" applyBorder="1"/>
    <xf numFmtId="1" fontId="0" fillId="0" borderId="27" xfId="0" applyNumberFormat="1" applyBorder="1"/>
    <xf numFmtId="0" fontId="3" fillId="3" borderId="44" xfId="2" applyBorder="1"/>
    <xf numFmtId="0" fontId="6" fillId="6" borderId="59" xfId="5" applyBorder="1" applyAlignment="1"/>
    <xf numFmtId="0" fontId="6" fillId="6" borderId="60" xfId="5" applyBorder="1" applyAlignment="1"/>
    <xf numFmtId="0" fontId="0" fillId="9" borderId="61" xfId="8" applyFont="1" applyBorder="1" applyAlignment="1">
      <alignment horizontal="center"/>
    </xf>
    <xf numFmtId="0" fontId="0" fillId="0" borderId="62" xfId="0" applyBorder="1"/>
    <xf numFmtId="164" fontId="0" fillId="0" borderId="0" xfId="0" applyNumberFormat="1"/>
    <xf numFmtId="0" fontId="0" fillId="0" borderId="64" xfId="0" applyBorder="1"/>
    <xf numFmtId="1" fontId="3" fillId="3" borderId="65" xfId="2" applyNumberFormat="1" applyBorder="1" applyAlignment="1">
      <alignment wrapText="1"/>
    </xf>
    <xf numFmtId="1" fontId="3" fillId="3" borderId="66" xfId="2" applyNumberFormat="1" applyBorder="1"/>
    <xf numFmtId="164" fontId="3" fillId="3" borderId="0" xfId="2" applyNumberFormat="1"/>
    <xf numFmtId="1" fontId="3" fillId="3" borderId="66" xfId="2" applyNumberFormat="1" applyBorder="1" applyAlignment="1">
      <alignment wrapText="1"/>
    </xf>
    <xf numFmtId="1" fontId="3" fillId="3" borderId="67" xfId="2" applyNumberFormat="1" applyBorder="1" applyAlignment="1">
      <alignment wrapText="1"/>
    </xf>
    <xf numFmtId="0" fontId="3" fillId="3" borderId="68" xfId="2" applyBorder="1" applyAlignment="1">
      <alignment wrapText="1"/>
    </xf>
    <xf numFmtId="0" fontId="3" fillId="3" borderId="66" xfId="2" applyBorder="1"/>
    <xf numFmtId="1" fontId="3" fillId="3" borderId="67" xfId="2" applyNumberFormat="1" applyBorder="1"/>
    <xf numFmtId="1" fontId="3" fillId="3" borderId="68" xfId="2" applyNumberFormat="1" applyBorder="1"/>
    <xf numFmtId="0" fontId="3" fillId="3" borderId="66" xfId="2" applyBorder="1" applyAlignment="1">
      <alignment wrapText="1"/>
    </xf>
    <xf numFmtId="164" fontId="3" fillId="3" borderId="67" xfId="2" applyNumberFormat="1" applyBorder="1"/>
    <xf numFmtId="0" fontId="3" fillId="3" borderId="68" xfId="2" applyBorder="1"/>
    <xf numFmtId="0" fontId="3" fillId="3" borderId="69" xfId="2" applyBorder="1"/>
    <xf numFmtId="0" fontId="3" fillId="3" borderId="70" xfId="2" applyBorder="1"/>
    <xf numFmtId="164" fontId="0" fillId="0" borderId="24" xfId="0" applyNumberFormat="1" applyBorder="1"/>
    <xf numFmtId="0" fontId="0" fillId="0" borderId="71" xfId="0" applyBorder="1"/>
    <xf numFmtId="1" fontId="3" fillId="3" borderId="30" xfId="2" applyNumberFormat="1" applyBorder="1" applyAlignment="1">
      <alignment wrapText="1"/>
    </xf>
    <xf numFmtId="164" fontId="3" fillId="3" borderId="24" xfId="2" applyNumberFormat="1" applyBorder="1"/>
    <xf numFmtId="0" fontId="3" fillId="3" borderId="71" xfId="2" applyBorder="1"/>
    <xf numFmtId="1" fontId="0" fillId="0" borderId="28" xfId="0" applyNumberFormat="1" applyBorder="1" applyAlignment="1">
      <alignment wrapText="1"/>
    </xf>
    <xf numFmtId="1" fontId="3" fillId="3" borderId="11" xfId="2" applyNumberFormat="1" applyBorder="1" applyAlignment="1">
      <alignment wrapText="1"/>
    </xf>
    <xf numFmtId="0" fontId="0" fillId="0" borderId="58" xfId="0" applyBorder="1" applyAlignment="1">
      <alignment wrapText="1"/>
    </xf>
    <xf numFmtId="0" fontId="0" fillId="0" borderId="58" xfId="0" applyBorder="1"/>
    <xf numFmtId="0" fontId="0" fillId="0" borderId="24" xfId="0" applyFill="1" applyBorder="1" applyAlignment="1">
      <alignment horizontal="center"/>
    </xf>
    <xf numFmtId="0" fontId="10" fillId="0" borderId="24" xfId="0" applyFont="1" applyFill="1" applyBorder="1" applyAlignment="1">
      <alignment horizontal="left" vertical="center"/>
    </xf>
    <xf numFmtId="0" fontId="3" fillId="3" borderId="58" xfId="2" applyBorder="1"/>
    <xf numFmtId="0" fontId="0" fillId="0" borderId="11" xfId="0" applyBorder="1"/>
    <xf numFmtId="0" fontId="3" fillId="3" borderId="11" xfId="2" applyBorder="1"/>
    <xf numFmtId="0" fontId="0" fillId="0" borderId="10" xfId="0" applyBorder="1"/>
    <xf numFmtId="0" fontId="3" fillId="3" borderId="72" xfId="2" applyBorder="1"/>
    <xf numFmtId="0" fontId="0" fillId="0" borderId="72" xfId="0" applyBorder="1"/>
    <xf numFmtId="0" fontId="0" fillId="0" borderId="11" xfId="0" applyBorder="1" applyAlignment="1">
      <alignment wrapText="1"/>
    </xf>
    <xf numFmtId="0" fontId="3" fillId="3" borderId="65" xfId="2" applyBorder="1" applyAlignment="1">
      <alignment wrapText="1"/>
    </xf>
    <xf numFmtId="0" fontId="0" fillId="0" borderId="65" xfId="0" applyBorder="1"/>
    <xf numFmtId="0" fontId="3" fillId="3" borderId="65" xfId="2" applyBorder="1"/>
    <xf numFmtId="0" fontId="0" fillId="0" borderId="66" xfId="0" applyBorder="1"/>
    <xf numFmtId="0" fontId="3" fillId="3" borderId="40" xfId="2" applyBorder="1" applyAlignment="1">
      <alignment wrapText="1"/>
    </xf>
    <xf numFmtId="0" fontId="3" fillId="3" borderId="29" xfId="2" applyBorder="1" applyAlignment="1">
      <alignment wrapText="1"/>
    </xf>
    <xf numFmtId="1" fontId="3" fillId="3" borderId="29" xfId="2" applyNumberFormat="1" applyBorder="1" applyAlignment="1">
      <alignment wrapText="1"/>
    </xf>
    <xf numFmtId="1" fontId="3" fillId="3" borderId="41" xfId="2" applyNumberFormat="1" applyBorder="1" applyAlignment="1">
      <alignment wrapText="1"/>
    </xf>
    <xf numFmtId="164" fontId="3" fillId="3" borderId="9" xfId="2" applyNumberFormat="1" applyBorder="1"/>
    <xf numFmtId="0" fontId="3" fillId="3" borderId="11" xfId="2" applyBorder="1" applyAlignment="1">
      <alignment wrapText="1"/>
    </xf>
    <xf numFmtId="1" fontId="3" fillId="3" borderId="40" xfId="2" applyNumberFormat="1" applyBorder="1" applyAlignment="1">
      <alignment wrapText="1"/>
    </xf>
    <xf numFmtId="164" fontId="3" fillId="3" borderId="41" xfId="2" applyNumberFormat="1" applyBorder="1" applyAlignment="1">
      <alignment wrapText="1"/>
    </xf>
    <xf numFmtId="0" fontId="3" fillId="3" borderId="40" xfId="2" applyBorder="1"/>
    <xf numFmtId="0" fontId="3" fillId="3" borderId="10" xfId="2" applyBorder="1" applyAlignment="1">
      <alignment wrapText="1"/>
    </xf>
    <xf numFmtId="0" fontId="3" fillId="3" borderId="62" xfId="2" applyBorder="1"/>
    <xf numFmtId="1" fontId="3" fillId="3" borderId="63" xfId="2" applyNumberFormat="1" applyBorder="1"/>
    <xf numFmtId="1" fontId="3" fillId="3" borderId="0" xfId="2" applyNumberFormat="1"/>
    <xf numFmtId="0" fontId="0" fillId="0" borderId="73" xfId="0" applyFill="1" applyBorder="1" applyAlignment="1">
      <alignment wrapText="1"/>
    </xf>
    <xf numFmtId="0" fontId="0" fillId="0" borderId="73" xfId="0" applyFill="1" applyBorder="1"/>
    <xf numFmtId="1" fontId="0" fillId="0" borderId="73" xfId="0" applyNumberFormat="1" applyFill="1" applyBorder="1" applyAlignment="1">
      <alignment wrapText="1"/>
    </xf>
    <xf numFmtId="1" fontId="5" fillId="5" borderId="74" xfId="4" applyNumberFormat="1" applyBorder="1" applyAlignment="1">
      <alignment wrapText="1"/>
    </xf>
    <xf numFmtId="0" fontId="0" fillId="0" borderId="7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1" fontId="0" fillId="0" borderId="0" xfId="0" applyNumberFormat="1" applyBorder="1"/>
    <xf numFmtId="1" fontId="0" fillId="0" borderId="0" xfId="0" applyNumberFormat="1" applyBorder="1" applyAlignment="1">
      <alignment wrapText="1"/>
    </xf>
    <xf numFmtId="0" fontId="3" fillId="3" borderId="58" xfId="2" applyBorder="1" applyAlignment="1">
      <alignment wrapText="1"/>
    </xf>
    <xf numFmtId="1" fontId="3" fillId="3" borderId="65" xfId="2" applyNumberFormat="1" applyBorder="1"/>
    <xf numFmtId="0" fontId="0" fillId="0" borderId="75" xfId="0" applyFill="1" applyBorder="1"/>
    <xf numFmtId="0" fontId="5" fillId="5" borderId="73" xfId="4" applyBorder="1"/>
    <xf numFmtId="0" fontId="0" fillId="0" borderId="12" xfId="0" applyFill="1" applyBorder="1"/>
    <xf numFmtId="1" fontId="0" fillId="0" borderId="73" xfId="0" applyNumberFormat="1" applyFill="1" applyBorder="1"/>
    <xf numFmtId="1" fontId="4" fillId="4" borderId="73" xfId="3" applyNumberFormat="1" applyBorder="1" applyAlignment="1">
      <alignment wrapText="1"/>
    </xf>
    <xf numFmtId="0" fontId="0" fillId="0" borderId="0" xfId="0" applyAlignment="1">
      <alignment horizontal="center"/>
    </xf>
    <xf numFmtId="0" fontId="8" fillId="8" borderId="22" xfId="7" applyBorder="1" applyAlignment="1">
      <alignment horizontal="center"/>
    </xf>
    <xf numFmtId="0" fontId="8" fillId="8" borderId="0" xfId="7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3" fillId="3" borderId="6" xfId="2" applyNumberFormat="1" applyBorder="1" applyAlignment="1">
      <alignment horizontal="center"/>
    </xf>
    <xf numFmtId="0" fontId="3" fillId="3" borderId="7" xfId="2" applyNumberFormat="1" applyBorder="1" applyAlignment="1">
      <alignment horizontal="center"/>
    </xf>
    <xf numFmtId="0" fontId="3" fillId="3" borderId="8" xfId="2" applyNumberFormat="1" applyBorder="1" applyAlignment="1">
      <alignment horizontal="center"/>
    </xf>
    <xf numFmtId="0" fontId="2" fillId="2" borderId="9" xfId="1" applyBorder="1" applyAlignment="1">
      <alignment horizontal="center"/>
    </xf>
    <xf numFmtId="0" fontId="2" fillId="2" borderId="10" xfId="1" applyBorder="1" applyAlignment="1">
      <alignment horizontal="center"/>
    </xf>
    <xf numFmtId="0" fontId="2" fillId="2" borderId="11" xfId="1" applyBorder="1" applyAlignment="1">
      <alignment horizontal="center"/>
    </xf>
    <xf numFmtId="0" fontId="4" fillId="4" borderId="12" xfId="3" applyBorder="1" applyAlignment="1">
      <alignment horizontal="center"/>
    </xf>
    <xf numFmtId="0" fontId="4" fillId="4" borderId="0" xfId="3" applyBorder="1" applyAlignment="1">
      <alignment horizontal="center"/>
    </xf>
    <xf numFmtId="0" fontId="4" fillId="4" borderId="13" xfId="3" applyBorder="1" applyAlignment="1">
      <alignment horizontal="center"/>
    </xf>
    <xf numFmtId="0" fontId="6" fillId="6" borderId="14" xfId="5" applyBorder="1" applyAlignment="1">
      <alignment horizontal="center"/>
    </xf>
    <xf numFmtId="0" fontId="6" fillId="6" borderId="15" xfId="5" applyBorder="1" applyAlignment="1">
      <alignment horizontal="center"/>
    </xf>
    <xf numFmtId="0" fontId="1" fillId="9" borderId="16" xfId="8" applyBorder="1" applyAlignment="1">
      <alignment horizontal="center"/>
    </xf>
    <xf numFmtId="0" fontId="1" fillId="9" borderId="7" xfId="8" applyBorder="1" applyAlignment="1">
      <alignment horizontal="center"/>
    </xf>
    <xf numFmtId="0" fontId="1" fillId="9" borderId="17" xfId="8" applyBorder="1" applyAlignment="1">
      <alignment horizontal="center"/>
    </xf>
    <xf numFmtId="0" fontId="5" fillId="5" borderId="18" xfId="4" applyBorder="1" applyAlignment="1">
      <alignment horizontal="center"/>
    </xf>
    <xf numFmtId="0" fontId="5" fillId="5" borderId="19" xfId="4" applyBorder="1" applyAlignment="1">
      <alignment horizontal="center"/>
    </xf>
    <xf numFmtId="0" fontId="5" fillId="5" borderId="20" xfId="4" applyBorder="1" applyAlignment="1">
      <alignment horizontal="center"/>
    </xf>
    <xf numFmtId="0" fontId="5" fillId="5" borderId="21" xfId="4" applyBorder="1" applyAlignment="1">
      <alignment horizontal="center"/>
    </xf>
    <xf numFmtId="0" fontId="8" fillId="8" borderId="16" xfId="7" applyBorder="1" applyAlignment="1">
      <alignment horizontal="center"/>
    </xf>
    <xf numFmtId="0" fontId="8" fillId="8" borderId="7" xfId="7" applyBorder="1" applyAlignment="1">
      <alignment horizontal="center"/>
    </xf>
    <xf numFmtId="0" fontId="8" fillId="8" borderId="17" xfId="7" applyBorder="1" applyAlignment="1">
      <alignment horizontal="center"/>
    </xf>
    <xf numFmtId="0" fontId="2" fillId="2" borderId="31" xfId="1" applyBorder="1" applyAlignment="1">
      <alignment horizontal="center"/>
    </xf>
    <xf numFmtId="0" fontId="4" fillId="4" borderId="32" xfId="3" applyBorder="1" applyAlignment="1">
      <alignment horizontal="center"/>
    </xf>
    <xf numFmtId="0" fontId="4" fillId="4" borderId="33" xfId="3" applyBorder="1" applyAlignment="1">
      <alignment horizontal="center"/>
    </xf>
    <xf numFmtId="0" fontId="4" fillId="4" borderId="34" xfId="3" applyBorder="1" applyAlignment="1">
      <alignment horizontal="center"/>
    </xf>
    <xf numFmtId="0" fontId="6" fillId="6" borderId="35" xfId="5" applyBorder="1" applyAlignment="1">
      <alignment horizontal="center"/>
    </xf>
    <xf numFmtId="0" fontId="6" fillId="6" borderId="36" xfId="5" applyBorder="1" applyAlignment="1">
      <alignment horizontal="center"/>
    </xf>
    <xf numFmtId="0" fontId="6" fillId="6" borderId="37" xfId="5" applyBorder="1" applyAlignment="1">
      <alignment horizontal="center"/>
    </xf>
    <xf numFmtId="0" fontId="1" fillId="9" borderId="32" xfId="8" applyBorder="1" applyAlignment="1">
      <alignment horizontal="center"/>
    </xf>
    <xf numFmtId="0" fontId="1" fillId="9" borderId="33" xfId="8" applyBorder="1" applyAlignment="1">
      <alignment horizontal="center"/>
    </xf>
    <xf numFmtId="0" fontId="5" fillId="5" borderId="4" xfId="4" applyBorder="1" applyAlignment="1">
      <alignment horizontal="center"/>
    </xf>
    <xf numFmtId="0" fontId="5" fillId="5" borderId="38" xfId="4" applyBorder="1" applyAlignment="1">
      <alignment horizontal="center"/>
    </xf>
    <xf numFmtId="0" fontId="5" fillId="5" borderId="39" xfId="4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3" fillId="3" borderId="16" xfId="2" applyNumberFormat="1" applyBorder="1" applyAlignment="1">
      <alignment horizontal="center"/>
    </xf>
    <xf numFmtId="0" fontId="3" fillId="3" borderId="17" xfId="2" applyNumberFormat="1" applyBorder="1" applyAlignment="1">
      <alignment horizontal="center"/>
    </xf>
    <xf numFmtId="0" fontId="4" fillId="4" borderId="16" xfId="3" applyBorder="1" applyAlignment="1">
      <alignment horizontal="center"/>
    </xf>
    <xf numFmtId="0" fontId="4" fillId="4" borderId="7" xfId="3" applyBorder="1" applyAlignment="1">
      <alignment horizontal="center"/>
    </xf>
    <xf numFmtId="0" fontId="4" fillId="4" borderId="17" xfId="3" applyBorder="1" applyAlignment="1">
      <alignment horizontal="center"/>
    </xf>
    <xf numFmtId="0" fontId="0" fillId="9" borderId="32" xfId="8" applyFont="1" applyBorder="1" applyAlignment="1">
      <alignment horizontal="center" wrapText="1"/>
    </xf>
    <xf numFmtId="0" fontId="1" fillId="9" borderId="33" xfId="8" applyBorder="1" applyAlignment="1">
      <alignment horizontal="center" wrapText="1"/>
    </xf>
    <xf numFmtId="0" fontId="1" fillId="9" borderId="34" xfId="8" applyBorder="1" applyAlignment="1">
      <alignment horizontal="center" wrapText="1"/>
    </xf>
    <xf numFmtId="0" fontId="6" fillId="6" borderId="55" xfId="5" applyBorder="1" applyAlignment="1">
      <alignment horizontal="center"/>
    </xf>
    <xf numFmtId="0" fontId="2" fillId="2" borderId="53" xfId="1" applyBorder="1" applyAlignment="1">
      <alignment horizontal="center"/>
    </xf>
    <xf numFmtId="0" fontId="2" fillId="2" borderId="54" xfId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0" fontId="3" fillId="3" borderId="24" xfId="2" applyBorder="1" applyAlignment="1">
      <alignment horizontal="center"/>
    </xf>
    <xf numFmtId="0" fontId="3" fillId="3" borderId="24" xfId="2" applyBorder="1" applyAlignment="1">
      <alignment horizontal="left" vertical="center"/>
    </xf>
    <xf numFmtId="0" fontId="0" fillId="0" borderId="24" xfId="0" applyFill="1" applyBorder="1"/>
    <xf numFmtId="0" fontId="0" fillId="0" borderId="24" xfId="0" applyFill="1" applyBorder="1" applyAlignment="1">
      <alignment wrapText="1"/>
    </xf>
    <xf numFmtId="0" fontId="0" fillId="0" borderId="24" xfId="0" applyFill="1" applyBorder="1" applyAlignment="1"/>
  </cellXfs>
  <cellStyles count="10">
    <cellStyle name="40% - Accent4" xfId="8" builtinId="43"/>
    <cellStyle name="60% - Accent4" xfId="9" builtinId="44"/>
    <cellStyle name="Accent2" xfId="7" builtinId="33"/>
    <cellStyle name="Bad" xfId="2" builtinId="27"/>
    <cellStyle name="Check Cell" xfId="5" builtinId="23"/>
    <cellStyle name="Good" xfId="1" builtinId="26"/>
    <cellStyle name="Input" xfId="4" builtinId="20"/>
    <cellStyle name="Neutral" xfId="3" builtinId="28"/>
    <cellStyle name="Normal" xfId="0" builtinId="0"/>
    <cellStyle name="Note" xfId="6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G64"/>
  <sheetViews>
    <sheetView topLeftCell="A28" workbookViewId="0">
      <selection activeCell="CA17" sqref="CA17"/>
    </sheetView>
  </sheetViews>
  <sheetFormatPr defaultRowHeight="15"/>
  <cols>
    <col min="1" max="1" width="4" customWidth="1"/>
    <col min="2" max="2" width="22.85546875" customWidth="1"/>
    <col min="3" max="9" width="6.28515625" customWidth="1"/>
    <col min="10" max="33" width="4.7109375" customWidth="1"/>
    <col min="34" max="85" width="6.28515625" customWidth="1"/>
  </cols>
  <sheetData>
    <row r="1" spans="1:85" ht="15.75" thickBo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</row>
    <row r="2" spans="1:85" ht="16.5" thickTop="1" thickBot="1">
      <c r="A2" s="203" t="s">
        <v>1</v>
      </c>
      <c r="B2" s="206" t="s">
        <v>2</v>
      </c>
      <c r="C2" s="209" t="s">
        <v>3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1"/>
      <c r="O2" s="212" t="s">
        <v>4</v>
      </c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4"/>
      <c r="AB2" s="215" t="s">
        <v>5</v>
      </c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7"/>
      <c r="AN2" s="218" t="s">
        <v>6</v>
      </c>
      <c r="AO2" s="219"/>
      <c r="AP2" s="219"/>
      <c r="AQ2" s="219"/>
      <c r="AR2" s="219"/>
      <c r="AS2" s="219"/>
      <c r="AT2" s="219"/>
      <c r="AU2" s="220"/>
      <c r="AV2" s="67"/>
      <c r="AW2" s="221" t="s">
        <v>7</v>
      </c>
      <c r="AX2" s="221"/>
      <c r="AY2" s="221"/>
      <c r="AZ2" s="221"/>
      <c r="BA2" s="221"/>
      <c r="BB2" s="221"/>
      <c r="BC2" s="221"/>
      <c r="BD2" s="221"/>
      <c r="BE2" s="222"/>
      <c r="BF2" s="223" t="s">
        <v>8</v>
      </c>
      <c r="BG2" s="224"/>
      <c r="BH2" s="224"/>
      <c r="BI2" s="224"/>
      <c r="BJ2" s="224"/>
      <c r="BK2" s="224"/>
      <c r="BL2" s="224"/>
      <c r="BM2" s="224"/>
      <c r="BN2" s="225"/>
      <c r="BO2" s="226" t="s">
        <v>9</v>
      </c>
      <c r="BP2" s="227"/>
      <c r="BQ2" s="227"/>
      <c r="BR2" s="228"/>
      <c r="BS2" s="228"/>
      <c r="BT2" s="228"/>
      <c r="BU2" s="228"/>
      <c r="BV2" s="228"/>
      <c r="BW2" s="229"/>
      <c r="BX2" s="201" t="s">
        <v>10</v>
      </c>
      <c r="BY2" s="202"/>
      <c r="BZ2" s="202"/>
      <c r="CA2" s="202"/>
      <c r="CB2" s="202"/>
      <c r="CC2" s="202"/>
      <c r="CD2" s="202"/>
      <c r="CE2" s="202"/>
      <c r="CF2" s="202"/>
      <c r="CG2" s="202"/>
    </row>
    <row r="3" spans="1:85">
      <c r="A3" s="204"/>
      <c r="B3" s="207"/>
      <c r="C3" s="1" t="s">
        <v>11</v>
      </c>
      <c r="D3" s="1" t="s">
        <v>12</v>
      </c>
      <c r="E3" s="1" t="s">
        <v>76</v>
      </c>
      <c r="F3" s="1" t="s">
        <v>81</v>
      </c>
      <c r="G3" s="1" t="s">
        <v>82</v>
      </c>
      <c r="H3" s="1" t="s">
        <v>95</v>
      </c>
      <c r="I3" s="1" t="s">
        <v>97</v>
      </c>
      <c r="J3" s="1"/>
      <c r="K3" s="1"/>
      <c r="L3" s="1"/>
      <c r="M3" s="1" t="s">
        <v>13</v>
      </c>
      <c r="N3" s="1" t="s">
        <v>14</v>
      </c>
      <c r="O3" s="2" t="s">
        <v>11</v>
      </c>
      <c r="P3" s="2" t="s">
        <v>15</v>
      </c>
      <c r="Q3" s="2" t="s">
        <v>76</v>
      </c>
      <c r="R3" s="2" t="s">
        <v>81</v>
      </c>
      <c r="S3" s="2" t="s">
        <v>82</v>
      </c>
      <c r="T3" s="2" t="s">
        <v>95</v>
      </c>
      <c r="U3" s="2" t="s">
        <v>97</v>
      </c>
      <c r="V3" s="2"/>
      <c r="W3" s="2"/>
      <c r="X3" s="2"/>
      <c r="Y3" s="2"/>
      <c r="Z3" s="2" t="s">
        <v>13</v>
      </c>
      <c r="AA3" s="2" t="s">
        <v>14</v>
      </c>
      <c r="AB3" s="3" t="s">
        <v>11</v>
      </c>
      <c r="AC3" s="3" t="s">
        <v>16</v>
      </c>
      <c r="AD3" s="3" t="s">
        <v>77</v>
      </c>
      <c r="AE3" s="3" t="s">
        <v>83</v>
      </c>
      <c r="AF3" s="3" t="s">
        <v>82</v>
      </c>
      <c r="AG3" s="3" t="s">
        <v>95</v>
      </c>
      <c r="AH3" s="3" t="s">
        <v>97</v>
      </c>
      <c r="AI3" s="3"/>
      <c r="AJ3" s="3"/>
      <c r="AK3" s="3"/>
      <c r="AL3" s="3" t="s">
        <v>13</v>
      </c>
      <c r="AM3" s="3" t="s">
        <v>14</v>
      </c>
      <c r="AN3" s="4" t="s">
        <v>11</v>
      </c>
      <c r="AO3" s="4" t="s">
        <v>16</v>
      </c>
      <c r="AP3" s="4" t="s">
        <v>76</v>
      </c>
      <c r="AQ3" s="4" t="s">
        <v>83</v>
      </c>
      <c r="AR3" s="4" t="s">
        <v>82</v>
      </c>
      <c r="AS3" s="4" t="s">
        <v>95</v>
      </c>
      <c r="AT3" s="4" t="s">
        <v>97</v>
      </c>
      <c r="AU3" s="4" t="s">
        <v>13</v>
      </c>
      <c r="AV3" s="4" t="s">
        <v>14</v>
      </c>
      <c r="AW3" s="5" t="s">
        <v>11</v>
      </c>
      <c r="AX3" s="5" t="s">
        <v>15</v>
      </c>
      <c r="AY3" s="5" t="s">
        <v>77</v>
      </c>
      <c r="AZ3" s="5" t="s">
        <v>81</v>
      </c>
      <c r="BA3" s="5" t="s">
        <v>84</v>
      </c>
      <c r="BB3" s="5" t="s">
        <v>95</v>
      </c>
      <c r="BC3" s="5" t="s">
        <v>97</v>
      </c>
      <c r="BD3" s="5" t="s">
        <v>13</v>
      </c>
      <c r="BE3" s="5" t="s">
        <v>14</v>
      </c>
      <c r="BF3" s="6" t="s">
        <v>11</v>
      </c>
      <c r="BG3" s="6" t="s">
        <v>12</v>
      </c>
      <c r="BH3" s="6" t="s">
        <v>77</v>
      </c>
      <c r="BI3" s="6" t="s">
        <v>83</v>
      </c>
      <c r="BJ3" s="6" t="s">
        <v>85</v>
      </c>
      <c r="BK3" s="6" t="s">
        <v>95</v>
      </c>
      <c r="BL3" s="6" t="s">
        <v>97</v>
      </c>
      <c r="BM3" s="6" t="s">
        <v>13</v>
      </c>
      <c r="BN3" s="6" t="s">
        <v>14</v>
      </c>
      <c r="BO3" s="8" t="s">
        <v>11</v>
      </c>
      <c r="BP3" s="8" t="s">
        <v>16</v>
      </c>
      <c r="BQ3" s="9" t="s">
        <v>76</v>
      </c>
      <c r="BR3" s="10" t="s">
        <v>81</v>
      </c>
      <c r="BS3" s="10" t="s">
        <v>84</v>
      </c>
      <c r="BT3" s="10" t="s">
        <v>95</v>
      </c>
      <c r="BU3" s="10" t="s">
        <v>97</v>
      </c>
      <c r="BV3" s="10" t="s">
        <v>13</v>
      </c>
      <c r="BW3" s="10" t="s">
        <v>14</v>
      </c>
      <c r="BX3" s="11" t="s">
        <v>17</v>
      </c>
      <c r="BY3" s="11" t="s">
        <v>18</v>
      </c>
      <c r="BZ3" s="11"/>
      <c r="CA3" s="11"/>
      <c r="CB3" s="11"/>
      <c r="CC3" s="11"/>
      <c r="CD3" s="11"/>
      <c r="CE3" s="11"/>
      <c r="CF3" s="11" t="s">
        <v>19</v>
      </c>
      <c r="CG3" s="11" t="s">
        <v>14</v>
      </c>
    </row>
    <row r="4" spans="1:85" ht="15.75" thickBot="1">
      <c r="A4" s="205"/>
      <c r="B4" s="208"/>
      <c r="C4" s="11">
        <v>5</v>
      </c>
      <c r="D4">
        <v>8</v>
      </c>
      <c r="E4" s="12">
        <v>9</v>
      </c>
      <c r="F4" s="11">
        <v>8</v>
      </c>
      <c r="G4" s="12">
        <v>6</v>
      </c>
      <c r="H4" s="12">
        <v>6</v>
      </c>
      <c r="I4" s="12">
        <v>12</v>
      </c>
      <c r="J4" s="12"/>
      <c r="K4" s="12"/>
      <c r="L4" s="13"/>
      <c r="M4" s="14">
        <f>SUM(C4:L4)</f>
        <v>54</v>
      </c>
      <c r="N4" s="14">
        <f>M4/54*100</f>
        <v>100</v>
      </c>
      <c r="O4" s="12">
        <v>7</v>
      </c>
      <c r="P4">
        <v>6</v>
      </c>
      <c r="Q4" s="12">
        <v>7</v>
      </c>
      <c r="R4" s="11">
        <v>10</v>
      </c>
      <c r="S4" s="12">
        <v>5</v>
      </c>
      <c r="T4" s="13">
        <v>4</v>
      </c>
      <c r="U4" s="12">
        <v>6</v>
      </c>
      <c r="V4" s="11"/>
      <c r="W4" s="12"/>
      <c r="X4" s="13"/>
      <c r="Y4" s="13"/>
      <c r="Z4" s="15">
        <f>SUM(O4:Y4)</f>
        <v>45</v>
      </c>
      <c r="AA4" s="15">
        <f>Z4/45*100</f>
        <v>100</v>
      </c>
      <c r="AB4" s="11">
        <v>6</v>
      </c>
      <c r="AC4" s="16">
        <v>13</v>
      </c>
      <c r="AD4" s="12">
        <v>8</v>
      </c>
      <c r="AE4" s="11">
        <v>9</v>
      </c>
      <c r="AF4" s="12">
        <v>2</v>
      </c>
      <c r="AG4" s="11">
        <v>1</v>
      </c>
      <c r="AH4" s="12">
        <v>10</v>
      </c>
      <c r="AI4" s="12"/>
      <c r="AJ4" s="12"/>
      <c r="AK4" s="12"/>
      <c r="AL4" s="17">
        <f>SUM(AB4:AK4)</f>
        <v>49</v>
      </c>
      <c r="AM4" s="17">
        <f>AL4/49*100</f>
        <v>100</v>
      </c>
      <c r="AN4" s="13">
        <v>5</v>
      </c>
      <c r="AO4" s="12">
        <v>4</v>
      </c>
      <c r="AP4" s="13">
        <v>7</v>
      </c>
      <c r="AQ4" s="11">
        <v>8</v>
      </c>
      <c r="AR4" s="13">
        <v>7</v>
      </c>
      <c r="AS4" s="12">
        <v>3</v>
      </c>
      <c r="AT4" s="13">
        <v>8</v>
      </c>
      <c r="AU4" s="18">
        <f>SUM(AN4:AT4)</f>
        <v>42</v>
      </c>
      <c r="AV4" s="18">
        <f>AU4/42*100</f>
        <v>100</v>
      </c>
      <c r="AW4" s="13">
        <v>4</v>
      </c>
      <c r="AX4" s="19">
        <v>7</v>
      </c>
      <c r="AY4" s="13">
        <v>17</v>
      </c>
      <c r="AZ4" s="11">
        <v>13</v>
      </c>
      <c r="BA4" s="11">
        <v>11</v>
      </c>
      <c r="BB4" s="13">
        <v>7</v>
      </c>
      <c r="BC4" s="13">
        <v>11</v>
      </c>
      <c r="BD4" s="20">
        <f>SUM(AW4:BC4)</f>
        <v>70</v>
      </c>
      <c r="BE4" s="21">
        <f>BD4/70*100</f>
        <v>100</v>
      </c>
      <c r="BF4" s="11">
        <v>9</v>
      </c>
      <c r="BG4" s="22">
        <v>8</v>
      </c>
      <c r="BH4" s="11">
        <v>8</v>
      </c>
      <c r="BI4" s="11">
        <v>9</v>
      </c>
      <c r="BJ4" s="11">
        <v>5</v>
      </c>
      <c r="BK4" s="11">
        <v>2</v>
      </c>
      <c r="BL4" s="11">
        <v>9</v>
      </c>
      <c r="BM4" s="7">
        <f t="shared" ref="BM4:BM35" si="0">SUM(BF4:BL4)</f>
        <v>50</v>
      </c>
      <c r="BN4" s="7">
        <f>BM4/50*100</f>
        <v>100</v>
      </c>
      <c r="BO4" s="11">
        <v>2</v>
      </c>
      <c r="BP4" s="11">
        <v>4</v>
      </c>
      <c r="BQ4" s="23">
        <v>3</v>
      </c>
      <c r="BR4" s="11">
        <v>3</v>
      </c>
      <c r="BS4" s="11">
        <v>2</v>
      </c>
      <c r="BT4" s="11">
        <v>2</v>
      </c>
      <c r="BU4" s="11">
        <v>4</v>
      </c>
      <c r="BV4" s="10">
        <f>SUM(BO4:BU4)</f>
        <v>20</v>
      </c>
      <c r="BW4" s="10">
        <f>BV4/20*100</f>
        <v>100</v>
      </c>
      <c r="BX4" s="11">
        <v>0</v>
      </c>
      <c r="BY4" s="11">
        <v>0</v>
      </c>
      <c r="BZ4" s="11"/>
      <c r="CA4" s="11"/>
      <c r="CB4" s="11"/>
      <c r="CC4" s="11"/>
      <c r="CD4" s="11"/>
      <c r="CE4" s="11"/>
      <c r="CF4" s="11">
        <f>SUM(BX4:CE4)</f>
        <v>0</v>
      </c>
      <c r="CG4" s="11" t="e">
        <f>CF4/0*100</f>
        <v>#DIV/0!</v>
      </c>
    </row>
    <row r="5" spans="1:85" ht="18">
      <c r="A5" s="24">
        <v>1</v>
      </c>
      <c r="B5" s="25" t="s">
        <v>20</v>
      </c>
      <c r="C5">
        <v>4</v>
      </c>
      <c r="D5">
        <v>8</v>
      </c>
      <c r="E5" s="16">
        <v>7</v>
      </c>
      <c r="F5">
        <v>6</v>
      </c>
      <c r="G5" s="16">
        <v>5</v>
      </c>
      <c r="H5" s="16">
        <v>3</v>
      </c>
      <c r="I5" s="16">
        <v>10</v>
      </c>
      <c r="J5" s="16"/>
      <c r="K5" s="16"/>
      <c r="L5" s="26"/>
      <c r="M5" s="14">
        <f t="shared" ref="M5:M60" si="1">SUM(C5:L5)</f>
        <v>43</v>
      </c>
      <c r="N5" s="14">
        <f t="shared" ref="N5:N63" si="2">M5/54*100</f>
        <v>79.629629629629633</v>
      </c>
      <c r="O5" s="26">
        <v>5</v>
      </c>
      <c r="P5">
        <v>5</v>
      </c>
      <c r="Q5" s="12">
        <v>4</v>
      </c>
      <c r="R5">
        <v>9</v>
      </c>
      <c r="S5" s="27">
        <v>4</v>
      </c>
      <c r="T5" s="28">
        <v>2</v>
      </c>
      <c r="U5" s="22">
        <v>6</v>
      </c>
      <c r="W5" s="26"/>
      <c r="X5" s="29"/>
      <c r="Y5" s="29"/>
      <c r="Z5" s="15">
        <f t="shared" ref="Z5:Z60" si="3">SUM(O5:Y5)</f>
        <v>35</v>
      </c>
      <c r="AA5" s="15">
        <f t="shared" ref="AA5:AA63" si="4">Z5/45*100</f>
        <v>77.777777777777786</v>
      </c>
      <c r="AB5">
        <v>6</v>
      </c>
      <c r="AC5" s="12">
        <v>10</v>
      </c>
      <c r="AD5" s="16">
        <v>5</v>
      </c>
      <c r="AE5">
        <v>7</v>
      </c>
      <c r="AF5" s="16">
        <v>1</v>
      </c>
      <c r="AG5" s="183">
        <v>0</v>
      </c>
      <c r="AH5" s="11">
        <v>8</v>
      </c>
      <c r="AI5" s="22"/>
      <c r="AJ5" s="22"/>
      <c r="AK5" s="22"/>
      <c r="AL5" s="17">
        <f t="shared" ref="AL5:AL62" si="5">SUM(AB5:AK5)</f>
        <v>37</v>
      </c>
      <c r="AM5" s="17">
        <f t="shared" ref="AM5:AM63" si="6">AL5/49*100</f>
        <v>75.510204081632651</v>
      </c>
      <c r="AN5" s="29">
        <v>4</v>
      </c>
      <c r="AO5" s="16">
        <v>3</v>
      </c>
      <c r="AP5" s="13">
        <v>1</v>
      </c>
      <c r="AQ5" s="11">
        <v>7</v>
      </c>
      <c r="AR5" s="13">
        <v>6</v>
      </c>
      <c r="AS5" s="12">
        <v>2</v>
      </c>
      <c r="AT5" s="30">
        <v>8</v>
      </c>
      <c r="AU5" s="18">
        <f t="shared" ref="AU5:AU63" si="7">SUM(AN5:AT5)</f>
        <v>31</v>
      </c>
      <c r="AV5" s="18">
        <f t="shared" ref="AV5:AV63" si="8">AU5/42*100</f>
        <v>73.80952380952381</v>
      </c>
      <c r="AW5" s="13">
        <v>2</v>
      </c>
      <c r="AX5" s="19">
        <v>7</v>
      </c>
      <c r="AY5" s="13">
        <v>8</v>
      </c>
      <c r="AZ5" s="11">
        <v>11</v>
      </c>
      <c r="BA5" s="11">
        <v>9</v>
      </c>
      <c r="BB5" s="13">
        <v>3</v>
      </c>
      <c r="BC5" s="13">
        <v>11</v>
      </c>
      <c r="BD5" s="20">
        <f t="shared" ref="BD5:BD63" si="9">SUM(AW5:BC5)</f>
        <v>51</v>
      </c>
      <c r="BE5" s="21">
        <f t="shared" ref="BE5:BE63" si="10">BD5/70*100</f>
        <v>72.857142857142847</v>
      </c>
      <c r="BF5" s="11">
        <v>5</v>
      </c>
      <c r="BG5" s="11">
        <v>7</v>
      </c>
      <c r="BH5" s="11">
        <v>6</v>
      </c>
      <c r="BI5" s="11">
        <v>7</v>
      </c>
      <c r="BJ5" s="11">
        <v>5</v>
      </c>
      <c r="BK5" s="11">
        <v>0</v>
      </c>
      <c r="BL5" s="11">
        <v>8</v>
      </c>
      <c r="BM5" s="7">
        <f t="shared" si="0"/>
        <v>38</v>
      </c>
      <c r="BN5" s="7">
        <f t="shared" ref="BN5:BN63" si="11">BM5/50*100</f>
        <v>76</v>
      </c>
      <c r="BO5" s="11">
        <v>2</v>
      </c>
      <c r="BP5" s="11">
        <v>3</v>
      </c>
      <c r="BQ5" s="31">
        <v>1</v>
      </c>
      <c r="BR5" s="11">
        <v>3</v>
      </c>
      <c r="BS5" s="11">
        <v>1</v>
      </c>
      <c r="BT5" s="11">
        <v>0</v>
      </c>
      <c r="BU5" s="11">
        <v>3</v>
      </c>
      <c r="BV5" s="10">
        <f t="shared" ref="BV5:BV63" si="12">SUM(BO5:BU5)</f>
        <v>13</v>
      </c>
      <c r="BW5" s="10">
        <f t="shared" ref="BW5:BW62" si="13">BV5/20*100</f>
        <v>65</v>
      </c>
      <c r="BX5" s="11">
        <v>0</v>
      </c>
      <c r="BY5" s="11">
        <v>0</v>
      </c>
      <c r="BZ5" s="11"/>
      <c r="CA5" s="11"/>
      <c r="CB5" s="11"/>
      <c r="CC5" s="11"/>
      <c r="CD5" s="11"/>
      <c r="CE5" s="11"/>
      <c r="CF5" s="11">
        <f t="shared" ref="CF5:CF60" si="14">SUM(BX5:CE5)</f>
        <v>0</v>
      </c>
      <c r="CG5" s="11" t="e">
        <f t="shared" ref="CG5:CG60" si="15">CF5/0*100</f>
        <v>#DIV/0!</v>
      </c>
    </row>
    <row r="6" spans="1:85" ht="18">
      <c r="A6" s="32">
        <v>2</v>
      </c>
      <c r="B6" s="33" t="s">
        <v>21</v>
      </c>
      <c r="C6">
        <v>4</v>
      </c>
      <c r="D6">
        <v>8</v>
      </c>
      <c r="E6" s="12">
        <v>9</v>
      </c>
      <c r="F6">
        <v>8</v>
      </c>
      <c r="G6" s="12">
        <v>6</v>
      </c>
      <c r="H6" s="12">
        <v>5</v>
      </c>
      <c r="I6" s="12">
        <v>7</v>
      </c>
      <c r="J6" s="12"/>
      <c r="K6" s="12"/>
      <c r="L6" s="30"/>
      <c r="M6" s="14">
        <f t="shared" si="1"/>
        <v>47</v>
      </c>
      <c r="N6" s="14">
        <f t="shared" si="2"/>
        <v>87.037037037037038</v>
      </c>
      <c r="O6" s="30">
        <v>3</v>
      </c>
      <c r="P6">
        <v>6</v>
      </c>
      <c r="Q6" s="12">
        <v>5</v>
      </c>
      <c r="R6">
        <v>10</v>
      </c>
      <c r="S6" s="34">
        <v>5</v>
      </c>
      <c r="T6" s="35">
        <v>2</v>
      </c>
      <c r="U6" s="11">
        <v>5</v>
      </c>
      <c r="W6" s="30"/>
      <c r="X6" s="13"/>
      <c r="Y6" s="13"/>
      <c r="Z6" s="15">
        <f t="shared" si="3"/>
        <v>36</v>
      </c>
      <c r="AA6" s="15">
        <f t="shared" si="4"/>
        <v>80</v>
      </c>
      <c r="AB6">
        <v>5</v>
      </c>
      <c r="AC6" s="12">
        <v>12</v>
      </c>
      <c r="AD6" s="12">
        <v>8</v>
      </c>
      <c r="AE6">
        <v>9</v>
      </c>
      <c r="AF6" s="12">
        <v>2</v>
      </c>
      <c r="AG6" s="183">
        <v>1</v>
      </c>
      <c r="AH6" s="11">
        <v>7</v>
      </c>
      <c r="AI6" s="11"/>
      <c r="AJ6" s="11"/>
      <c r="AK6" s="11"/>
      <c r="AL6" s="17">
        <f t="shared" si="5"/>
        <v>44</v>
      </c>
      <c r="AM6" s="17">
        <f t="shared" si="6"/>
        <v>89.795918367346943</v>
      </c>
      <c r="AN6" s="13">
        <v>3</v>
      </c>
      <c r="AO6" s="12">
        <v>4</v>
      </c>
      <c r="AP6" s="13">
        <v>7</v>
      </c>
      <c r="AQ6" s="11">
        <v>8</v>
      </c>
      <c r="AR6" s="13">
        <v>7</v>
      </c>
      <c r="AS6" s="12">
        <v>3</v>
      </c>
      <c r="AT6" s="30">
        <v>7</v>
      </c>
      <c r="AU6" s="18">
        <f t="shared" si="7"/>
        <v>39</v>
      </c>
      <c r="AV6" s="18">
        <f t="shared" si="8"/>
        <v>92.857142857142861</v>
      </c>
      <c r="AW6" s="13">
        <v>3</v>
      </c>
      <c r="AX6" s="19">
        <v>7</v>
      </c>
      <c r="AY6" s="13">
        <v>15</v>
      </c>
      <c r="AZ6" s="11">
        <v>12</v>
      </c>
      <c r="BA6" s="11">
        <v>11</v>
      </c>
      <c r="BB6" s="13">
        <v>7</v>
      </c>
      <c r="BC6" s="13">
        <v>8</v>
      </c>
      <c r="BD6" s="20">
        <f t="shared" si="9"/>
        <v>63</v>
      </c>
      <c r="BE6" s="21">
        <f t="shared" si="10"/>
        <v>90</v>
      </c>
      <c r="BF6" s="11">
        <v>7</v>
      </c>
      <c r="BG6" s="11">
        <v>8</v>
      </c>
      <c r="BH6" s="11">
        <v>8</v>
      </c>
      <c r="BI6" s="11">
        <v>8</v>
      </c>
      <c r="BJ6" s="11">
        <v>5</v>
      </c>
      <c r="BK6" s="11">
        <v>2</v>
      </c>
      <c r="BL6" s="11">
        <v>6</v>
      </c>
      <c r="BM6" s="7">
        <f t="shared" si="0"/>
        <v>44</v>
      </c>
      <c r="BN6" s="7">
        <f t="shared" si="11"/>
        <v>88</v>
      </c>
      <c r="BO6" s="11">
        <v>2</v>
      </c>
      <c r="BP6" s="11">
        <v>4</v>
      </c>
      <c r="BQ6" s="36">
        <v>3</v>
      </c>
      <c r="BR6" s="11">
        <v>3</v>
      </c>
      <c r="BS6" s="11">
        <v>2</v>
      </c>
      <c r="BT6" s="11">
        <v>2</v>
      </c>
      <c r="BU6" s="11">
        <v>3</v>
      </c>
      <c r="BV6" s="10">
        <f t="shared" si="12"/>
        <v>19</v>
      </c>
      <c r="BW6" s="10">
        <f t="shared" si="13"/>
        <v>95</v>
      </c>
      <c r="BX6" s="11">
        <v>0</v>
      </c>
      <c r="BY6" s="11">
        <v>0</v>
      </c>
      <c r="BZ6" s="11"/>
      <c r="CA6" s="11"/>
      <c r="CB6" s="11"/>
      <c r="CC6" s="11"/>
      <c r="CD6" s="11"/>
      <c r="CE6" s="11"/>
      <c r="CF6" s="11">
        <f t="shared" si="14"/>
        <v>0</v>
      </c>
      <c r="CG6" s="11" t="e">
        <f t="shared" si="15"/>
        <v>#DIV/0!</v>
      </c>
    </row>
    <row r="7" spans="1:85" ht="18">
      <c r="A7" s="24">
        <v>3</v>
      </c>
      <c r="B7" s="37" t="s">
        <v>22</v>
      </c>
      <c r="C7">
        <v>5</v>
      </c>
      <c r="D7">
        <v>8</v>
      </c>
      <c r="E7" s="12">
        <v>9</v>
      </c>
      <c r="F7">
        <v>8</v>
      </c>
      <c r="G7" s="12">
        <v>6</v>
      </c>
      <c r="H7" s="12">
        <v>5</v>
      </c>
      <c r="I7" s="12">
        <v>10</v>
      </c>
      <c r="J7" s="12"/>
      <c r="K7" s="12"/>
      <c r="L7" s="30"/>
      <c r="M7" s="14">
        <f t="shared" si="1"/>
        <v>51</v>
      </c>
      <c r="N7" s="14">
        <f t="shared" si="2"/>
        <v>94.444444444444443</v>
      </c>
      <c r="O7" s="30">
        <v>6</v>
      </c>
      <c r="P7">
        <v>6</v>
      </c>
      <c r="Q7" s="12">
        <v>6</v>
      </c>
      <c r="R7">
        <v>10</v>
      </c>
      <c r="S7" s="34">
        <v>5</v>
      </c>
      <c r="T7" s="35">
        <v>4</v>
      </c>
      <c r="U7" s="11">
        <v>5</v>
      </c>
      <c r="W7" s="30"/>
      <c r="X7" s="13"/>
      <c r="Y7" s="13"/>
      <c r="Z7" s="15">
        <f t="shared" si="3"/>
        <v>42</v>
      </c>
      <c r="AA7" s="15">
        <f t="shared" si="4"/>
        <v>93.333333333333329</v>
      </c>
      <c r="AB7">
        <v>6</v>
      </c>
      <c r="AC7" s="12">
        <v>13</v>
      </c>
      <c r="AD7" s="12">
        <v>7</v>
      </c>
      <c r="AE7">
        <v>9</v>
      </c>
      <c r="AF7" s="12">
        <v>2</v>
      </c>
      <c r="AG7" s="183">
        <v>1</v>
      </c>
      <c r="AH7" s="11">
        <v>6</v>
      </c>
      <c r="AI7" s="11"/>
      <c r="AJ7" s="11"/>
      <c r="AK7" s="11"/>
      <c r="AL7" s="17">
        <f t="shared" si="5"/>
        <v>44</v>
      </c>
      <c r="AM7" s="17">
        <f t="shared" si="6"/>
        <v>89.795918367346943</v>
      </c>
      <c r="AN7" s="13">
        <v>4</v>
      </c>
      <c r="AO7" s="12">
        <v>4</v>
      </c>
      <c r="AP7" s="13">
        <v>6</v>
      </c>
      <c r="AQ7" s="11">
        <v>8</v>
      </c>
      <c r="AR7" s="13">
        <v>7</v>
      </c>
      <c r="AS7" s="12">
        <v>3</v>
      </c>
      <c r="AT7" s="30">
        <v>6</v>
      </c>
      <c r="AU7" s="18">
        <f t="shared" si="7"/>
        <v>38</v>
      </c>
      <c r="AV7" s="18">
        <f t="shared" si="8"/>
        <v>90.476190476190482</v>
      </c>
      <c r="AW7" s="13">
        <v>2</v>
      </c>
      <c r="AX7" s="19">
        <v>7</v>
      </c>
      <c r="AY7" s="13">
        <v>16</v>
      </c>
      <c r="AZ7" s="11">
        <v>12</v>
      </c>
      <c r="BA7" s="11">
        <v>11</v>
      </c>
      <c r="BB7" s="13">
        <v>7</v>
      </c>
      <c r="BC7" s="13">
        <v>9</v>
      </c>
      <c r="BD7" s="20">
        <f t="shared" si="9"/>
        <v>64</v>
      </c>
      <c r="BE7" s="21">
        <f t="shared" si="10"/>
        <v>91.428571428571431</v>
      </c>
      <c r="BF7" s="11">
        <v>7</v>
      </c>
      <c r="BG7" s="11">
        <v>8</v>
      </c>
      <c r="BH7" s="11">
        <v>7</v>
      </c>
      <c r="BI7" s="11">
        <v>9</v>
      </c>
      <c r="BJ7" s="11">
        <v>5</v>
      </c>
      <c r="BK7" s="11">
        <v>1</v>
      </c>
      <c r="BL7" s="11">
        <v>6</v>
      </c>
      <c r="BM7" s="7">
        <f t="shared" si="0"/>
        <v>43</v>
      </c>
      <c r="BN7" s="7">
        <f t="shared" si="11"/>
        <v>86</v>
      </c>
      <c r="BO7" s="11">
        <v>1</v>
      </c>
      <c r="BP7" s="11">
        <v>4</v>
      </c>
      <c r="BQ7" s="36">
        <v>3</v>
      </c>
      <c r="BR7" s="11">
        <v>3</v>
      </c>
      <c r="BS7" s="11">
        <v>2</v>
      </c>
      <c r="BT7" s="11">
        <v>2</v>
      </c>
      <c r="BU7" s="11">
        <v>3</v>
      </c>
      <c r="BV7" s="10">
        <f t="shared" si="12"/>
        <v>18</v>
      </c>
      <c r="BW7" s="10">
        <f t="shared" si="13"/>
        <v>90</v>
      </c>
      <c r="BX7" s="11">
        <v>0</v>
      </c>
      <c r="BY7" s="11">
        <v>0</v>
      </c>
      <c r="BZ7" s="11"/>
      <c r="CA7" s="11"/>
      <c r="CB7" s="11"/>
      <c r="CC7" s="11"/>
      <c r="CD7" s="11"/>
      <c r="CE7" s="11"/>
      <c r="CF7" s="11">
        <f t="shared" si="14"/>
        <v>0</v>
      </c>
      <c r="CG7" s="11" t="e">
        <f t="shared" si="15"/>
        <v>#DIV/0!</v>
      </c>
    </row>
    <row r="8" spans="1:85" ht="18">
      <c r="A8" s="32">
        <v>4</v>
      </c>
      <c r="B8" s="38" t="s">
        <v>23</v>
      </c>
      <c r="C8">
        <v>5</v>
      </c>
      <c r="D8">
        <v>8</v>
      </c>
      <c r="E8" s="12">
        <v>9</v>
      </c>
      <c r="F8">
        <v>8</v>
      </c>
      <c r="G8" s="12">
        <v>5</v>
      </c>
      <c r="H8" s="12">
        <v>5</v>
      </c>
      <c r="I8" s="12">
        <v>10</v>
      </c>
      <c r="J8" s="12"/>
      <c r="K8" s="12"/>
      <c r="L8" s="30"/>
      <c r="M8" s="14">
        <f t="shared" si="1"/>
        <v>50</v>
      </c>
      <c r="N8" s="14">
        <f t="shared" si="2"/>
        <v>92.592592592592595</v>
      </c>
      <c r="O8" s="30">
        <v>5</v>
      </c>
      <c r="P8">
        <v>5</v>
      </c>
      <c r="Q8" s="12">
        <v>7</v>
      </c>
      <c r="R8">
        <v>9</v>
      </c>
      <c r="S8" s="34">
        <v>5</v>
      </c>
      <c r="T8" s="35">
        <v>3</v>
      </c>
      <c r="U8" s="11">
        <v>5</v>
      </c>
      <c r="W8" s="30"/>
      <c r="X8" s="13"/>
      <c r="Y8" s="13"/>
      <c r="Z8" s="15">
        <f t="shared" si="3"/>
        <v>39</v>
      </c>
      <c r="AA8" s="15">
        <f t="shared" si="4"/>
        <v>86.666666666666671</v>
      </c>
      <c r="AB8">
        <v>6</v>
      </c>
      <c r="AC8" s="12">
        <v>12</v>
      </c>
      <c r="AD8" s="12">
        <v>8</v>
      </c>
      <c r="AE8">
        <v>9</v>
      </c>
      <c r="AF8" s="12">
        <v>2</v>
      </c>
      <c r="AG8" s="183">
        <v>1</v>
      </c>
      <c r="AH8" s="11">
        <v>9</v>
      </c>
      <c r="AI8" s="11"/>
      <c r="AJ8" s="11"/>
      <c r="AK8" s="11"/>
      <c r="AL8" s="17">
        <f t="shared" si="5"/>
        <v>47</v>
      </c>
      <c r="AM8" s="17">
        <f t="shared" si="6"/>
        <v>95.918367346938766</v>
      </c>
      <c r="AN8" s="13">
        <v>5</v>
      </c>
      <c r="AO8" s="12">
        <v>4</v>
      </c>
      <c r="AP8" s="13">
        <v>7</v>
      </c>
      <c r="AQ8" s="11">
        <v>8</v>
      </c>
      <c r="AR8" s="13">
        <v>6</v>
      </c>
      <c r="AS8" s="12">
        <v>3</v>
      </c>
      <c r="AT8" s="30">
        <v>8</v>
      </c>
      <c r="AU8" s="18">
        <f t="shared" si="7"/>
        <v>41</v>
      </c>
      <c r="AV8" s="18">
        <f t="shared" si="8"/>
        <v>97.61904761904762</v>
      </c>
      <c r="AW8" s="13">
        <v>3</v>
      </c>
      <c r="AX8" s="19">
        <v>7</v>
      </c>
      <c r="AY8" s="13">
        <v>17</v>
      </c>
      <c r="AZ8" s="11">
        <v>11</v>
      </c>
      <c r="BA8" s="11">
        <v>11</v>
      </c>
      <c r="BB8" s="13">
        <v>7</v>
      </c>
      <c r="BC8" s="13">
        <v>11</v>
      </c>
      <c r="BD8" s="20">
        <f t="shared" si="9"/>
        <v>67</v>
      </c>
      <c r="BE8" s="21">
        <f t="shared" si="10"/>
        <v>95.714285714285722</v>
      </c>
      <c r="BF8" s="11">
        <v>6</v>
      </c>
      <c r="BG8" s="11">
        <v>8</v>
      </c>
      <c r="BH8" s="11">
        <v>8</v>
      </c>
      <c r="BI8" s="11">
        <v>8</v>
      </c>
      <c r="BJ8" s="11">
        <v>5</v>
      </c>
      <c r="BK8" s="11">
        <v>2</v>
      </c>
      <c r="BL8" s="11">
        <v>8</v>
      </c>
      <c r="BM8" s="7">
        <f t="shared" si="0"/>
        <v>45</v>
      </c>
      <c r="BN8" s="7">
        <f t="shared" si="11"/>
        <v>90</v>
      </c>
      <c r="BO8" s="11">
        <v>2</v>
      </c>
      <c r="BP8" s="11">
        <v>3</v>
      </c>
      <c r="BQ8" s="36">
        <v>3</v>
      </c>
      <c r="BR8" s="11">
        <v>3</v>
      </c>
      <c r="BS8" s="11">
        <v>2</v>
      </c>
      <c r="BT8" s="11">
        <v>2</v>
      </c>
      <c r="BU8" s="11">
        <v>4</v>
      </c>
      <c r="BV8" s="10">
        <f t="shared" si="12"/>
        <v>19</v>
      </c>
      <c r="BW8" s="10">
        <f t="shared" si="13"/>
        <v>95</v>
      </c>
      <c r="BX8" s="11">
        <v>0</v>
      </c>
      <c r="BY8" s="11">
        <v>0</v>
      </c>
      <c r="BZ8" s="11"/>
      <c r="CA8" s="11"/>
      <c r="CB8" s="11"/>
      <c r="CC8" s="11"/>
      <c r="CD8" s="11"/>
      <c r="CE8" s="11"/>
      <c r="CF8" s="11">
        <f t="shared" si="14"/>
        <v>0</v>
      </c>
      <c r="CG8" s="11" t="e">
        <f t="shared" si="15"/>
        <v>#DIV/0!</v>
      </c>
    </row>
    <row r="9" spans="1:85" ht="18">
      <c r="A9" s="24">
        <v>5</v>
      </c>
      <c r="B9" s="38" t="s">
        <v>24</v>
      </c>
      <c r="C9">
        <v>5</v>
      </c>
      <c r="D9">
        <v>8</v>
      </c>
      <c r="E9" s="12">
        <v>9</v>
      </c>
      <c r="F9">
        <v>8</v>
      </c>
      <c r="G9" s="12">
        <v>5</v>
      </c>
      <c r="H9" s="12">
        <v>4</v>
      </c>
      <c r="I9" s="12">
        <v>12</v>
      </c>
      <c r="J9" s="12"/>
      <c r="K9" s="12"/>
      <c r="L9" s="30"/>
      <c r="M9" s="14">
        <f t="shared" si="1"/>
        <v>51</v>
      </c>
      <c r="N9" s="14">
        <f t="shared" si="2"/>
        <v>94.444444444444443</v>
      </c>
      <c r="O9" s="30">
        <v>6</v>
      </c>
      <c r="P9">
        <v>6</v>
      </c>
      <c r="Q9" s="12">
        <v>3</v>
      </c>
      <c r="R9">
        <v>10</v>
      </c>
      <c r="S9" s="34">
        <v>2</v>
      </c>
      <c r="T9" s="35">
        <v>3</v>
      </c>
      <c r="U9" s="11">
        <v>6</v>
      </c>
      <c r="W9" s="30"/>
      <c r="X9" s="13"/>
      <c r="Y9" s="13"/>
      <c r="Z9" s="15">
        <f t="shared" si="3"/>
        <v>36</v>
      </c>
      <c r="AA9" s="15">
        <f t="shared" si="4"/>
        <v>80</v>
      </c>
      <c r="AB9">
        <v>6</v>
      </c>
      <c r="AC9" s="12">
        <v>13</v>
      </c>
      <c r="AD9" s="12">
        <v>5</v>
      </c>
      <c r="AE9">
        <v>8</v>
      </c>
      <c r="AF9" s="12">
        <v>1</v>
      </c>
      <c r="AG9" s="183">
        <v>1</v>
      </c>
      <c r="AH9" s="11">
        <v>10</v>
      </c>
      <c r="AI9" s="11"/>
      <c r="AJ9" s="11"/>
      <c r="AK9" s="11"/>
      <c r="AL9" s="17">
        <f t="shared" si="5"/>
        <v>44</v>
      </c>
      <c r="AM9" s="17">
        <f t="shared" si="6"/>
        <v>89.795918367346943</v>
      </c>
      <c r="AN9" s="13">
        <v>5</v>
      </c>
      <c r="AO9" s="12">
        <v>4</v>
      </c>
      <c r="AP9" s="13">
        <v>7</v>
      </c>
      <c r="AQ9" s="11">
        <v>7</v>
      </c>
      <c r="AR9" s="13">
        <v>5</v>
      </c>
      <c r="AS9" s="12">
        <v>3</v>
      </c>
      <c r="AT9" s="30">
        <v>8</v>
      </c>
      <c r="AU9" s="18">
        <f t="shared" si="7"/>
        <v>39</v>
      </c>
      <c r="AV9" s="18">
        <f t="shared" si="8"/>
        <v>92.857142857142861</v>
      </c>
      <c r="AW9" s="13">
        <v>4</v>
      </c>
      <c r="AX9" s="19">
        <v>7</v>
      </c>
      <c r="AY9" s="13">
        <v>16</v>
      </c>
      <c r="AZ9" s="11">
        <v>11</v>
      </c>
      <c r="BA9" s="11">
        <v>8</v>
      </c>
      <c r="BB9" s="13">
        <v>6</v>
      </c>
      <c r="BC9" s="13">
        <v>11</v>
      </c>
      <c r="BD9" s="20">
        <f t="shared" si="9"/>
        <v>63</v>
      </c>
      <c r="BE9" s="21">
        <f t="shared" si="10"/>
        <v>90</v>
      </c>
      <c r="BF9" s="11">
        <v>9</v>
      </c>
      <c r="BG9" s="11">
        <v>8</v>
      </c>
      <c r="BH9" s="11">
        <v>6</v>
      </c>
      <c r="BI9" s="11">
        <v>8</v>
      </c>
      <c r="BJ9" s="11">
        <v>3</v>
      </c>
      <c r="BK9" s="11">
        <v>1</v>
      </c>
      <c r="BL9" s="11">
        <v>9</v>
      </c>
      <c r="BM9" s="7">
        <f t="shared" si="0"/>
        <v>44</v>
      </c>
      <c r="BN9" s="7">
        <f t="shared" si="11"/>
        <v>88</v>
      </c>
      <c r="BO9" s="11">
        <v>2</v>
      </c>
      <c r="BP9" s="11">
        <v>4</v>
      </c>
      <c r="BQ9" s="36">
        <v>3</v>
      </c>
      <c r="BR9" s="11">
        <v>3</v>
      </c>
      <c r="BS9" s="11">
        <v>2</v>
      </c>
      <c r="BT9" s="11">
        <v>2</v>
      </c>
      <c r="BU9" s="11">
        <v>4</v>
      </c>
      <c r="BV9" s="10">
        <f t="shared" si="12"/>
        <v>20</v>
      </c>
      <c r="BW9" s="10">
        <f t="shared" si="13"/>
        <v>100</v>
      </c>
      <c r="BX9" s="11">
        <v>0</v>
      </c>
      <c r="BY9" s="11">
        <v>0</v>
      </c>
      <c r="BZ9" s="11"/>
      <c r="CA9" s="11"/>
      <c r="CB9" s="11"/>
      <c r="CC9" s="11"/>
      <c r="CD9" s="11"/>
      <c r="CE9" s="11"/>
      <c r="CF9" s="11">
        <f t="shared" si="14"/>
        <v>0</v>
      </c>
      <c r="CG9" s="11" t="e">
        <f t="shared" si="15"/>
        <v>#DIV/0!</v>
      </c>
    </row>
    <row r="10" spans="1:85" ht="18">
      <c r="A10" s="32">
        <v>6</v>
      </c>
      <c r="B10" s="38" t="s">
        <v>25</v>
      </c>
      <c r="C10">
        <v>5</v>
      </c>
      <c r="D10">
        <v>7</v>
      </c>
      <c r="E10" s="12">
        <v>9</v>
      </c>
      <c r="F10">
        <v>8</v>
      </c>
      <c r="G10" s="12">
        <v>6</v>
      </c>
      <c r="H10" s="12">
        <v>1</v>
      </c>
      <c r="I10" s="12">
        <v>11</v>
      </c>
      <c r="J10" s="12"/>
      <c r="K10" s="12"/>
      <c r="L10" s="30"/>
      <c r="M10" s="14">
        <f t="shared" si="1"/>
        <v>47</v>
      </c>
      <c r="N10" s="14">
        <f t="shared" si="2"/>
        <v>87.037037037037038</v>
      </c>
      <c r="O10" s="30">
        <v>7</v>
      </c>
      <c r="P10">
        <v>6</v>
      </c>
      <c r="Q10" s="12">
        <v>5</v>
      </c>
      <c r="R10">
        <v>10</v>
      </c>
      <c r="S10" s="34">
        <v>5</v>
      </c>
      <c r="T10" s="35">
        <v>2</v>
      </c>
      <c r="U10" s="11">
        <v>5</v>
      </c>
      <c r="W10" s="30"/>
      <c r="X10" s="13"/>
      <c r="Y10" s="13"/>
      <c r="Z10" s="15">
        <f t="shared" si="3"/>
        <v>40</v>
      </c>
      <c r="AA10" s="15">
        <f t="shared" si="4"/>
        <v>88.888888888888886</v>
      </c>
      <c r="AB10">
        <v>6</v>
      </c>
      <c r="AC10" s="12">
        <v>13</v>
      </c>
      <c r="AD10" s="12">
        <v>7</v>
      </c>
      <c r="AE10">
        <v>9</v>
      </c>
      <c r="AF10" s="12">
        <v>2</v>
      </c>
      <c r="AG10" s="183">
        <v>1</v>
      </c>
      <c r="AH10" s="11">
        <v>9</v>
      </c>
      <c r="AI10" s="11"/>
      <c r="AJ10" s="11"/>
      <c r="AK10" s="11"/>
      <c r="AL10" s="17">
        <f t="shared" si="5"/>
        <v>47</v>
      </c>
      <c r="AM10" s="17">
        <f t="shared" si="6"/>
        <v>95.918367346938766</v>
      </c>
      <c r="AN10" s="13">
        <v>5</v>
      </c>
      <c r="AO10" s="12">
        <v>4</v>
      </c>
      <c r="AP10" s="13">
        <v>6</v>
      </c>
      <c r="AQ10" s="11">
        <v>8</v>
      </c>
      <c r="AR10" s="13">
        <v>7</v>
      </c>
      <c r="AS10" s="12">
        <v>2</v>
      </c>
      <c r="AT10" s="30">
        <v>7</v>
      </c>
      <c r="AU10" s="18">
        <f t="shared" si="7"/>
        <v>39</v>
      </c>
      <c r="AV10" s="18">
        <f t="shared" si="8"/>
        <v>92.857142857142861</v>
      </c>
      <c r="AW10" s="13">
        <v>3</v>
      </c>
      <c r="AX10" s="19">
        <v>5</v>
      </c>
      <c r="AY10" s="13">
        <v>17</v>
      </c>
      <c r="AZ10" s="11">
        <v>12</v>
      </c>
      <c r="BA10" s="11">
        <v>11</v>
      </c>
      <c r="BB10" s="13">
        <v>4</v>
      </c>
      <c r="BC10" s="13">
        <v>10</v>
      </c>
      <c r="BD10" s="20">
        <f t="shared" si="9"/>
        <v>62</v>
      </c>
      <c r="BE10" s="21">
        <f t="shared" si="10"/>
        <v>88.571428571428569</v>
      </c>
      <c r="BF10" s="11">
        <v>8</v>
      </c>
      <c r="BG10" s="11">
        <v>7</v>
      </c>
      <c r="BH10" s="11">
        <v>7</v>
      </c>
      <c r="BI10" s="11">
        <v>9</v>
      </c>
      <c r="BJ10" s="11">
        <v>5</v>
      </c>
      <c r="BK10" s="11">
        <v>1</v>
      </c>
      <c r="BL10" s="11">
        <v>8</v>
      </c>
      <c r="BM10" s="7">
        <f t="shared" si="0"/>
        <v>45</v>
      </c>
      <c r="BN10" s="7">
        <f t="shared" si="11"/>
        <v>90</v>
      </c>
      <c r="BO10" s="11">
        <v>2</v>
      </c>
      <c r="BP10" s="11">
        <v>4</v>
      </c>
      <c r="BQ10" s="36">
        <v>3</v>
      </c>
      <c r="BR10" s="11">
        <v>3</v>
      </c>
      <c r="BS10" s="11">
        <v>2</v>
      </c>
      <c r="BT10" s="11">
        <v>1</v>
      </c>
      <c r="BU10" s="11">
        <v>4</v>
      </c>
      <c r="BV10" s="10">
        <f t="shared" si="12"/>
        <v>19</v>
      </c>
      <c r="BW10" s="10">
        <f t="shared" si="13"/>
        <v>95</v>
      </c>
      <c r="BX10" s="11">
        <v>0</v>
      </c>
      <c r="BY10" s="11">
        <v>0</v>
      </c>
      <c r="BZ10" s="11"/>
      <c r="CA10" s="11"/>
      <c r="CB10" s="11"/>
      <c r="CC10" s="11"/>
      <c r="CD10" s="11"/>
      <c r="CE10" s="11"/>
      <c r="CF10" s="11">
        <f t="shared" si="14"/>
        <v>0</v>
      </c>
      <c r="CG10" s="11" t="e">
        <f t="shared" si="15"/>
        <v>#DIV/0!</v>
      </c>
    </row>
    <row r="11" spans="1:85" ht="18">
      <c r="A11" s="24">
        <v>7</v>
      </c>
      <c r="B11" s="38" t="s">
        <v>26</v>
      </c>
      <c r="C11">
        <v>5</v>
      </c>
      <c r="D11">
        <v>8</v>
      </c>
      <c r="E11" s="12">
        <v>9</v>
      </c>
      <c r="F11">
        <v>7</v>
      </c>
      <c r="G11" s="12">
        <v>4</v>
      </c>
      <c r="H11" s="12">
        <v>4</v>
      </c>
      <c r="I11" s="12">
        <v>12</v>
      </c>
      <c r="J11" s="12"/>
      <c r="K11" s="12"/>
      <c r="L11" s="30"/>
      <c r="M11" s="14">
        <f t="shared" si="1"/>
        <v>49</v>
      </c>
      <c r="N11" s="14">
        <f t="shared" si="2"/>
        <v>90.740740740740748</v>
      </c>
      <c r="O11" s="30">
        <v>7</v>
      </c>
      <c r="P11">
        <v>6</v>
      </c>
      <c r="Q11" s="12">
        <v>6</v>
      </c>
      <c r="R11">
        <v>9</v>
      </c>
      <c r="S11" s="34">
        <v>2</v>
      </c>
      <c r="T11" s="35">
        <v>4</v>
      </c>
      <c r="U11" s="11">
        <v>6</v>
      </c>
      <c r="W11" s="30"/>
      <c r="X11" s="13"/>
      <c r="Y11" s="13"/>
      <c r="Z11" s="15">
        <f t="shared" si="3"/>
        <v>40</v>
      </c>
      <c r="AA11" s="15">
        <f t="shared" si="4"/>
        <v>88.888888888888886</v>
      </c>
      <c r="AB11">
        <v>6</v>
      </c>
      <c r="AC11" s="12">
        <v>12</v>
      </c>
      <c r="AD11" s="12">
        <v>7</v>
      </c>
      <c r="AE11">
        <v>8</v>
      </c>
      <c r="AF11" s="12">
        <v>1</v>
      </c>
      <c r="AG11" s="183">
        <v>1</v>
      </c>
      <c r="AH11" s="11">
        <v>9</v>
      </c>
      <c r="AI11" s="11"/>
      <c r="AJ11" s="11"/>
      <c r="AK11" s="11"/>
      <c r="AL11" s="17">
        <f t="shared" si="5"/>
        <v>44</v>
      </c>
      <c r="AM11" s="17">
        <f t="shared" si="6"/>
        <v>89.795918367346943</v>
      </c>
      <c r="AN11" s="13">
        <v>5</v>
      </c>
      <c r="AO11" s="12">
        <v>4</v>
      </c>
      <c r="AP11" s="13">
        <v>5</v>
      </c>
      <c r="AQ11" s="11">
        <v>7</v>
      </c>
      <c r="AR11" s="13">
        <v>4</v>
      </c>
      <c r="AS11" s="12">
        <v>3</v>
      </c>
      <c r="AT11" s="30">
        <v>8</v>
      </c>
      <c r="AU11" s="18">
        <f t="shared" si="7"/>
        <v>36</v>
      </c>
      <c r="AV11" s="18">
        <f t="shared" si="8"/>
        <v>85.714285714285708</v>
      </c>
      <c r="AW11" s="13">
        <v>4</v>
      </c>
      <c r="AX11" s="19">
        <v>7</v>
      </c>
      <c r="AY11" s="13">
        <v>16</v>
      </c>
      <c r="AZ11" s="11">
        <v>11</v>
      </c>
      <c r="BA11" s="11">
        <v>10</v>
      </c>
      <c r="BB11" s="13">
        <v>7</v>
      </c>
      <c r="BC11" s="13">
        <v>11</v>
      </c>
      <c r="BD11" s="20">
        <f t="shared" si="9"/>
        <v>66</v>
      </c>
      <c r="BE11" s="21">
        <f t="shared" si="10"/>
        <v>94.285714285714278</v>
      </c>
      <c r="BF11" s="11">
        <v>8</v>
      </c>
      <c r="BG11" s="11">
        <v>8</v>
      </c>
      <c r="BH11" s="11">
        <v>7</v>
      </c>
      <c r="BI11" s="11">
        <v>8</v>
      </c>
      <c r="BJ11" s="11">
        <v>4</v>
      </c>
      <c r="BK11" s="11">
        <v>1</v>
      </c>
      <c r="BL11" s="11">
        <v>9</v>
      </c>
      <c r="BM11" s="7">
        <f t="shared" si="0"/>
        <v>45</v>
      </c>
      <c r="BN11" s="7">
        <f t="shared" si="11"/>
        <v>90</v>
      </c>
      <c r="BO11" s="11">
        <v>2</v>
      </c>
      <c r="BP11" s="11">
        <v>4</v>
      </c>
      <c r="BQ11" s="36">
        <v>3</v>
      </c>
      <c r="BR11" s="11">
        <v>3</v>
      </c>
      <c r="BS11" s="11">
        <v>2</v>
      </c>
      <c r="BT11" s="11">
        <v>1</v>
      </c>
      <c r="BU11" s="11">
        <v>4</v>
      </c>
      <c r="BV11" s="10">
        <f t="shared" si="12"/>
        <v>19</v>
      </c>
      <c r="BW11" s="10">
        <f t="shared" si="13"/>
        <v>95</v>
      </c>
      <c r="BX11" s="11">
        <v>0</v>
      </c>
      <c r="BY11" s="11">
        <v>0</v>
      </c>
      <c r="BZ11" s="11"/>
      <c r="CA11" s="11"/>
      <c r="CB11" s="11"/>
      <c r="CC11" s="11"/>
      <c r="CD11" s="11"/>
      <c r="CE11" s="11"/>
      <c r="CF11" s="11">
        <f t="shared" si="14"/>
        <v>0</v>
      </c>
      <c r="CG11" s="11" t="e">
        <f t="shared" si="15"/>
        <v>#DIV/0!</v>
      </c>
    </row>
    <row r="12" spans="1:85" ht="18">
      <c r="A12" s="32">
        <v>8</v>
      </c>
      <c r="B12" s="38" t="s">
        <v>27</v>
      </c>
      <c r="C12">
        <v>5</v>
      </c>
      <c r="D12">
        <v>7</v>
      </c>
      <c r="E12" s="12">
        <v>8</v>
      </c>
      <c r="F12">
        <v>8</v>
      </c>
      <c r="G12" s="12">
        <v>6</v>
      </c>
      <c r="H12" s="12">
        <v>4</v>
      </c>
      <c r="I12" s="12">
        <v>10</v>
      </c>
      <c r="J12" s="12"/>
      <c r="K12" s="12"/>
      <c r="L12" s="30"/>
      <c r="M12" s="14">
        <f t="shared" si="1"/>
        <v>48</v>
      </c>
      <c r="N12" s="14">
        <f t="shared" si="2"/>
        <v>88.888888888888886</v>
      </c>
      <c r="O12" s="30">
        <v>4</v>
      </c>
      <c r="P12">
        <v>4</v>
      </c>
      <c r="Q12" s="12">
        <v>7</v>
      </c>
      <c r="R12">
        <v>10</v>
      </c>
      <c r="S12" s="34">
        <v>5</v>
      </c>
      <c r="T12" s="35">
        <v>3</v>
      </c>
      <c r="U12" s="11">
        <v>6</v>
      </c>
      <c r="W12" s="30"/>
      <c r="X12" s="13"/>
      <c r="Y12" s="13"/>
      <c r="Z12" s="15">
        <f t="shared" si="3"/>
        <v>39</v>
      </c>
      <c r="AA12" s="15">
        <f t="shared" si="4"/>
        <v>86.666666666666671</v>
      </c>
      <c r="AB12">
        <v>6</v>
      </c>
      <c r="AC12" s="12">
        <v>10</v>
      </c>
      <c r="AD12" s="12">
        <v>6</v>
      </c>
      <c r="AE12">
        <v>8</v>
      </c>
      <c r="AF12" s="12">
        <v>2</v>
      </c>
      <c r="AG12" s="183">
        <v>1</v>
      </c>
      <c r="AH12" s="11">
        <v>9</v>
      </c>
      <c r="AI12" s="11"/>
      <c r="AJ12" s="11"/>
      <c r="AK12" s="11"/>
      <c r="AL12" s="17">
        <f t="shared" si="5"/>
        <v>42</v>
      </c>
      <c r="AM12" s="17">
        <f t="shared" si="6"/>
        <v>85.714285714285708</v>
      </c>
      <c r="AN12" s="13">
        <v>5</v>
      </c>
      <c r="AO12" s="12">
        <v>4</v>
      </c>
      <c r="AP12" s="13">
        <v>6</v>
      </c>
      <c r="AQ12" s="11">
        <v>8</v>
      </c>
      <c r="AR12" s="13">
        <v>6</v>
      </c>
      <c r="AS12" s="12">
        <v>3</v>
      </c>
      <c r="AT12" s="30">
        <v>7</v>
      </c>
      <c r="AU12" s="18">
        <f t="shared" si="7"/>
        <v>39</v>
      </c>
      <c r="AV12" s="18">
        <f t="shared" si="8"/>
        <v>92.857142857142861</v>
      </c>
      <c r="AW12" s="13">
        <v>4</v>
      </c>
      <c r="AX12" s="19">
        <v>7</v>
      </c>
      <c r="AY12" s="13">
        <v>17</v>
      </c>
      <c r="AZ12" s="11">
        <v>12</v>
      </c>
      <c r="BA12" s="11">
        <v>11</v>
      </c>
      <c r="BB12" s="13">
        <v>7</v>
      </c>
      <c r="BC12" s="13">
        <v>10</v>
      </c>
      <c r="BD12" s="20">
        <f t="shared" si="9"/>
        <v>68</v>
      </c>
      <c r="BE12" s="21">
        <f t="shared" si="10"/>
        <v>97.142857142857139</v>
      </c>
      <c r="BF12" s="11">
        <v>8</v>
      </c>
      <c r="BG12" s="11">
        <v>6</v>
      </c>
      <c r="BH12" s="11">
        <v>7</v>
      </c>
      <c r="BI12" s="11">
        <v>8</v>
      </c>
      <c r="BJ12" s="11">
        <v>5</v>
      </c>
      <c r="BK12" s="11">
        <v>1</v>
      </c>
      <c r="BL12" s="11">
        <v>7</v>
      </c>
      <c r="BM12" s="7">
        <f t="shared" si="0"/>
        <v>42</v>
      </c>
      <c r="BN12" s="7">
        <f t="shared" si="11"/>
        <v>84</v>
      </c>
      <c r="BO12" s="11">
        <v>2</v>
      </c>
      <c r="BP12" s="11">
        <v>4</v>
      </c>
      <c r="BQ12" s="36">
        <v>3</v>
      </c>
      <c r="BR12" s="11">
        <v>3</v>
      </c>
      <c r="BS12" s="11">
        <v>2</v>
      </c>
      <c r="BT12" s="11">
        <v>2</v>
      </c>
      <c r="BU12" s="11">
        <v>3</v>
      </c>
      <c r="BV12" s="10">
        <f t="shared" si="12"/>
        <v>19</v>
      </c>
      <c r="BW12" s="10">
        <f t="shared" si="13"/>
        <v>95</v>
      </c>
      <c r="BX12" s="11">
        <v>0</v>
      </c>
      <c r="BY12" s="11">
        <v>0</v>
      </c>
      <c r="BZ12" s="11"/>
      <c r="CA12" s="11"/>
      <c r="CB12" s="11"/>
      <c r="CC12" s="11"/>
      <c r="CD12" s="11"/>
      <c r="CE12" s="11"/>
      <c r="CF12" s="11">
        <f t="shared" si="14"/>
        <v>0</v>
      </c>
      <c r="CG12" s="11" t="e">
        <f t="shared" si="15"/>
        <v>#DIV/0!</v>
      </c>
    </row>
    <row r="13" spans="1:85" ht="18">
      <c r="A13" s="24">
        <v>9</v>
      </c>
      <c r="B13" s="33" t="s">
        <v>28</v>
      </c>
      <c r="C13">
        <v>5</v>
      </c>
      <c r="D13">
        <v>6</v>
      </c>
      <c r="E13" s="12">
        <v>9</v>
      </c>
      <c r="F13">
        <v>7</v>
      </c>
      <c r="G13" s="12">
        <v>6</v>
      </c>
      <c r="H13" s="12">
        <v>4</v>
      </c>
      <c r="I13" s="12">
        <v>12</v>
      </c>
      <c r="J13" s="12"/>
      <c r="K13" s="12"/>
      <c r="L13" s="30"/>
      <c r="M13" s="14">
        <f t="shared" si="1"/>
        <v>49</v>
      </c>
      <c r="N13" s="14">
        <f t="shared" si="2"/>
        <v>90.740740740740748</v>
      </c>
      <c r="O13" s="30">
        <v>7</v>
      </c>
      <c r="P13">
        <v>5</v>
      </c>
      <c r="Q13" s="12">
        <v>7</v>
      </c>
      <c r="R13">
        <v>9</v>
      </c>
      <c r="S13" s="34">
        <v>5</v>
      </c>
      <c r="T13" s="35">
        <v>3</v>
      </c>
      <c r="U13" s="11">
        <v>5</v>
      </c>
      <c r="W13" s="30"/>
      <c r="X13" s="13"/>
      <c r="Y13" s="13"/>
      <c r="Z13" s="15">
        <f t="shared" si="3"/>
        <v>41</v>
      </c>
      <c r="AA13" s="15">
        <f t="shared" si="4"/>
        <v>91.111111111111114</v>
      </c>
      <c r="AB13">
        <v>6</v>
      </c>
      <c r="AC13" s="12">
        <v>11</v>
      </c>
      <c r="AD13" s="12">
        <v>8</v>
      </c>
      <c r="AE13">
        <v>9</v>
      </c>
      <c r="AF13" s="12">
        <v>1</v>
      </c>
      <c r="AG13" s="183">
        <v>1</v>
      </c>
      <c r="AH13" s="11">
        <v>9</v>
      </c>
      <c r="AI13" s="11"/>
      <c r="AJ13" s="11"/>
      <c r="AK13" s="11"/>
      <c r="AL13" s="17">
        <f t="shared" si="5"/>
        <v>45</v>
      </c>
      <c r="AM13" s="17">
        <f t="shared" si="6"/>
        <v>91.83673469387756</v>
      </c>
      <c r="AN13" s="13">
        <v>5</v>
      </c>
      <c r="AO13" s="12">
        <v>3</v>
      </c>
      <c r="AP13" s="13">
        <v>7</v>
      </c>
      <c r="AQ13" s="11">
        <v>7</v>
      </c>
      <c r="AR13" s="13">
        <v>7</v>
      </c>
      <c r="AS13" s="12">
        <v>3</v>
      </c>
      <c r="AT13" s="30">
        <v>8</v>
      </c>
      <c r="AU13" s="18">
        <f t="shared" si="7"/>
        <v>40</v>
      </c>
      <c r="AV13" s="18">
        <f t="shared" si="8"/>
        <v>95.238095238095227</v>
      </c>
      <c r="AW13" s="13">
        <v>3</v>
      </c>
      <c r="AX13" s="19">
        <v>5</v>
      </c>
      <c r="AY13" s="13">
        <v>16</v>
      </c>
      <c r="AZ13" s="11">
        <v>10</v>
      </c>
      <c r="BA13" s="11">
        <v>10</v>
      </c>
      <c r="BB13" s="13">
        <v>4</v>
      </c>
      <c r="BC13" s="13">
        <v>11</v>
      </c>
      <c r="BD13" s="20">
        <f t="shared" si="9"/>
        <v>59</v>
      </c>
      <c r="BE13" s="21">
        <f t="shared" si="10"/>
        <v>84.285714285714292</v>
      </c>
      <c r="BF13" s="11">
        <v>7</v>
      </c>
      <c r="BG13" s="11">
        <v>8</v>
      </c>
      <c r="BH13" s="11">
        <v>7</v>
      </c>
      <c r="BI13" s="11">
        <v>9</v>
      </c>
      <c r="BJ13" s="11">
        <v>5</v>
      </c>
      <c r="BK13" s="11">
        <v>1</v>
      </c>
      <c r="BL13" s="11">
        <v>8</v>
      </c>
      <c r="BM13" s="7">
        <f t="shared" si="0"/>
        <v>45</v>
      </c>
      <c r="BN13" s="7">
        <f t="shared" si="11"/>
        <v>90</v>
      </c>
      <c r="BO13" s="11">
        <v>2</v>
      </c>
      <c r="BP13" s="11">
        <v>4</v>
      </c>
      <c r="BQ13" s="36">
        <v>3</v>
      </c>
      <c r="BR13" s="11">
        <v>3</v>
      </c>
      <c r="BS13" s="11">
        <v>2</v>
      </c>
      <c r="BT13" s="11">
        <v>1</v>
      </c>
      <c r="BU13" s="11">
        <v>4</v>
      </c>
      <c r="BV13" s="10">
        <f t="shared" si="12"/>
        <v>19</v>
      </c>
      <c r="BW13" s="10">
        <f t="shared" si="13"/>
        <v>95</v>
      </c>
      <c r="BX13" s="11">
        <v>0</v>
      </c>
      <c r="BY13" s="11">
        <v>0</v>
      </c>
      <c r="BZ13" s="11"/>
      <c r="CA13" s="11"/>
      <c r="CB13" s="11"/>
      <c r="CC13" s="11"/>
      <c r="CD13" s="11"/>
      <c r="CE13" s="11"/>
      <c r="CF13" s="11">
        <f t="shared" si="14"/>
        <v>0</v>
      </c>
      <c r="CG13" s="11" t="e">
        <f t="shared" si="15"/>
        <v>#DIV/0!</v>
      </c>
    </row>
    <row r="14" spans="1:85" ht="18">
      <c r="A14" s="32">
        <v>10</v>
      </c>
      <c r="B14" s="38" t="s">
        <v>29</v>
      </c>
      <c r="C14">
        <v>5</v>
      </c>
      <c r="D14">
        <v>8</v>
      </c>
      <c r="E14" s="12">
        <v>8</v>
      </c>
      <c r="F14">
        <v>8</v>
      </c>
      <c r="G14" s="12">
        <v>6</v>
      </c>
      <c r="H14" s="12">
        <v>5</v>
      </c>
      <c r="I14" s="12">
        <v>12</v>
      </c>
      <c r="J14" s="12"/>
      <c r="K14" s="12"/>
      <c r="L14" s="30"/>
      <c r="M14" s="14">
        <f t="shared" si="1"/>
        <v>52</v>
      </c>
      <c r="N14" s="14">
        <f t="shared" si="2"/>
        <v>96.296296296296291</v>
      </c>
      <c r="O14" s="30">
        <v>7</v>
      </c>
      <c r="P14">
        <v>6</v>
      </c>
      <c r="Q14" s="12">
        <v>6</v>
      </c>
      <c r="R14">
        <v>10</v>
      </c>
      <c r="S14" s="34">
        <v>5</v>
      </c>
      <c r="T14" s="35">
        <v>3</v>
      </c>
      <c r="U14" s="11">
        <v>6</v>
      </c>
      <c r="W14" s="30"/>
      <c r="X14" s="13"/>
      <c r="Y14" s="13"/>
      <c r="Z14" s="15">
        <f t="shared" si="3"/>
        <v>43</v>
      </c>
      <c r="AA14" s="15">
        <f t="shared" si="4"/>
        <v>95.555555555555557</v>
      </c>
      <c r="AB14">
        <v>6</v>
      </c>
      <c r="AC14" s="12">
        <v>11</v>
      </c>
      <c r="AD14" s="12">
        <v>6</v>
      </c>
      <c r="AE14">
        <v>9</v>
      </c>
      <c r="AF14" s="12">
        <v>1</v>
      </c>
      <c r="AG14" s="183">
        <v>1</v>
      </c>
      <c r="AH14" s="11">
        <v>10</v>
      </c>
      <c r="AI14" s="11"/>
      <c r="AJ14" s="11"/>
      <c r="AK14" s="11"/>
      <c r="AL14" s="17">
        <f t="shared" si="5"/>
        <v>44</v>
      </c>
      <c r="AM14" s="17">
        <f t="shared" si="6"/>
        <v>89.795918367346943</v>
      </c>
      <c r="AN14" s="13">
        <v>4</v>
      </c>
      <c r="AO14" s="12">
        <v>4</v>
      </c>
      <c r="AP14" s="13">
        <v>6</v>
      </c>
      <c r="AQ14" s="11">
        <v>8</v>
      </c>
      <c r="AR14" s="13">
        <v>6</v>
      </c>
      <c r="AS14" s="12">
        <v>3</v>
      </c>
      <c r="AT14" s="30">
        <v>8</v>
      </c>
      <c r="AU14" s="18">
        <f t="shared" si="7"/>
        <v>39</v>
      </c>
      <c r="AV14" s="18">
        <f t="shared" si="8"/>
        <v>92.857142857142861</v>
      </c>
      <c r="AW14" s="13">
        <v>3</v>
      </c>
      <c r="AX14" s="19">
        <v>7</v>
      </c>
      <c r="AY14" s="13">
        <v>17</v>
      </c>
      <c r="AZ14" s="11">
        <v>12</v>
      </c>
      <c r="BA14" s="11">
        <v>11</v>
      </c>
      <c r="BB14" s="13">
        <v>7</v>
      </c>
      <c r="BC14" s="13">
        <v>11</v>
      </c>
      <c r="BD14" s="20">
        <f t="shared" si="9"/>
        <v>68</v>
      </c>
      <c r="BE14" s="21">
        <f t="shared" si="10"/>
        <v>97.142857142857139</v>
      </c>
      <c r="BF14" s="11">
        <v>8</v>
      </c>
      <c r="BG14" s="11">
        <v>8</v>
      </c>
      <c r="BH14" s="11">
        <v>7</v>
      </c>
      <c r="BI14" s="11">
        <v>9</v>
      </c>
      <c r="BJ14" s="11">
        <v>5</v>
      </c>
      <c r="BK14" s="11">
        <v>1</v>
      </c>
      <c r="BL14" s="11">
        <v>9</v>
      </c>
      <c r="BM14" s="7">
        <f t="shared" si="0"/>
        <v>47</v>
      </c>
      <c r="BN14" s="7">
        <f t="shared" si="11"/>
        <v>94</v>
      </c>
      <c r="BO14" s="11">
        <v>2</v>
      </c>
      <c r="BP14" s="11">
        <v>4</v>
      </c>
      <c r="BQ14" s="36">
        <v>3</v>
      </c>
      <c r="BR14" s="11">
        <v>3</v>
      </c>
      <c r="BS14" s="11">
        <v>2</v>
      </c>
      <c r="BT14" s="11">
        <v>2</v>
      </c>
      <c r="BU14" s="11">
        <v>4</v>
      </c>
      <c r="BV14" s="10">
        <f t="shared" si="12"/>
        <v>20</v>
      </c>
      <c r="BW14" s="10">
        <f t="shared" si="13"/>
        <v>100</v>
      </c>
      <c r="BX14" s="11">
        <v>0</v>
      </c>
      <c r="BY14" s="11">
        <v>0</v>
      </c>
      <c r="BZ14" s="11"/>
      <c r="CA14" s="11"/>
      <c r="CB14" s="11"/>
      <c r="CC14" s="11"/>
      <c r="CD14" s="11"/>
      <c r="CE14" s="11"/>
      <c r="CF14" s="11">
        <f t="shared" si="14"/>
        <v>0</v>
      </c>
      <c r="CG14" s="11" t="e">
        <f t="shared" si="15"/>
        <v>#DIV/0!</v>
      </c>
    </row>
    <row r="15" spans="1:85" ht="18">
      <c r="A15" s="24">
        <v>11</v>
      </c>
      <c r="B15" s="33" t="s">
        <v>30</v>
      </c>
      <c r="C15">
        <v>5</v>
      </c>
      <c r="D15">
        <v>8</v>
      </c>
      <c r="E15" s="12">
        <v>8</v>
      </c>
      <c r="F15">
        <v>8</v>
      </c>
      <c r="G15" s="12">
        <v>6</v>
      </c>
      <c r="H15" s="12">
        <v>3</v>
      </c>
      <c r="I15" s="12">
        <v>8</v>
      </c>
      <c r="J15" s="12"/>
      <c r="K15" s="12"/>
      <c r="L15" s="30"/>
      <c r="M15" s="14">
        <f t="shared" si="1"/>
        <v>46</v>
      </c>
      <c r="N15" s="14">
        <f t="shared" si="2"/>
        <v>85.18518518518519</v>
      </c>
      <c r="O15" s="30">
        <v>7</v>
      </c>
      <c r="P15">
        <v>5</v>
      </c>
      <c r="Q15" s="12">
        <v>7</v>
      </c>
      <c r="R15">
        <v>9</v>
      </c>
      <c r="S15" s="34">
        <v>5</v>
      </c>
      <c r="T15" s="35">
        <v>0</v>
      </c>
      <c r="U15" s="11">
        <v>5</v>
      </c>
      <c r="W15" s="30"/>
      <c r="X15" s="13"/>
      <c r="Y15" s="13"/>
      <c r="Z15" s="15">
        <f t="shared" si="3"/>
        <v>38</v>
      </c>
      <c r="AA15" s="15">
        <f t="shared" si="4"/>
        <v>84.444444444444443</v>
      </c>
      <c r="AB15">
        <v>6</v>
      </c>
      <c r="AC15" s="12">
        <v>11</v>
      </c>
      <c r="AD15" s="12">
        <v>8</v>
      </c>
      <c r="AE15">
        <v>7</v>
      </c>
      <c r="AF15" s="12">
        <v>1</v>
      </c>
      <c r="AG15" s="183">
        <v>0</v>
      </c>
      <c r="AH15" s="11">
        <v>9</v>
      </c>
      <c r="AI15" s="11"/>
      <c r="AJ15" s="11"/>
      <c r="AK15" s="11"/>
      <c r="AL15" s="17">
        <f t="shared" si="5"/>
        <v>42</v>
      </c>
      <c r="AM15" s="17">
        <f t="shared" si="6"/>
        <v>85.714285714285708</v>
      </c>
      <c r="AN15" s="13">
        <v>4</v>
      </c>
      <c r="AO15" s="12">
        <v>4</v>
      </c>
      <c r="AP15" s="13">
        <v>5</v>
      </c>
      <c r="AQ15" s="11">
        <v>6</v>
      </c>
      <c r="AR15" s="13">
        <v>5</v>
      </c>
      <c r="AS15" s="12">
        <v>1</v>
      </c>
      <c r="AT15" s="30">
        <v>7</v>
      </c>
      <c r="AU15" s="18">
        <f t="shared" si="7"/>
        <v>32</v>
      </c>
      <c r="AV15" s="18">
        <f t="shared" si="8"/>
        <v>76.19047619047619</v>
      </c>
      <c r="AW15" s="13">
        <v>4</v>
      </c>
      <c r="AX15" s="19">
        <v>7</v>
      </c>
      <c r="AY15" s="13">
        <v>17</v>
      </c>
      <c r="AZ15" s="11">
        <v>12</v>
      </c>
      <c r="BA15" s="11">
        <v>11</v>
      </c>
      <c r="BB15" s="13">
        <v>2</v>
      </c>
      <c r="BC15" s="13">
        <v>9</v>
      </c>
      <c r="BD15" s="20">
        <f t="shared" si="9"/>
        <v>62</v>
      </c>
      <c r="BE15" s="21">
        <f t="shared" si="10"/>
        <v>88.571428571428569</v>
      </c>
      <c r="BF15" s="11">
        <v>9</v>
      </c>
      <c r="BG15" s="11">
        <v>8</v>
      </c>
      <c r="BH15" s="11">
        <v>7</v>
      </c>
      <c r="BI15" s="11">
        <v>8</v>
      </c>
      <c r="BJ15" s="11">
        <v>5</v>
      </c>
      <c r="BK15" s="11">
        <v>1</v>
      </c>
      <c r="BL15" s="11">
        <v>7</v>
      </c>
      <c r="BM15" s="7">
        <f t="shared" si="0"/>
        <v>45</v>
      </c>
      <c r="BN15" s="7">
        <f t="shared" si="11"/>
        <v>90</v>
      </c>
      <c r="BO15" s="11">
        <v>2</v>
      </c>
      <c r="BP15" s="11">
        <v>4</v>
      </c>
      <c r="BQ15" s="36">
        <v>3</v>
      </c>
      <c r="BR15" s="11">
        <v>3</v>
      </c>
      <c r="BS15" s="11">
        <v>2</v>
      </c>
      <c r="BT15" s="11">
        <v>0</v>
      </c>
      <c r="BU15" s="11">
        <v>4</v>
      </c>
      <c r="BV15" s="10">
        <f t="shared" si="12"/>
        <v>18</v>
      </c>
      <c r="BW15" s="10">
        <f t="shared" si="13"/>
        <v>90</v>
      </c>
      <c r="BX15" s="11">
        <v>0</v>
      </c>
      <c r="BY15" s="11">
        <v>0</v>
      </c>
      <c r="BZ15" s="11"/>
      <c r="CA15" s="11"/>
      <c r="CB15" s="11"/>
      <c r="CC15" s="11"/>
      <c r="CD15" s="11"/>
      <c r="CE15" s="11"/>
      <c r="CF15" s="11">
        <f t="shared" si="14"/>
        <v>0</v>
      </c>
      <c r="CG15" s="11" t="e">
        <f t="shared" si="15"/>
        <v>#DIV/0!</v>
      </c>
    </row>
    <row r="16" spans="1:85" ht="18">
      <c r="A16" s="32">
        <v>12</v>
      </c>
      <c r="B16" s="38" t="s">
        <v>31</v>
      </c>
      <c r="C16">
        <v>3</v>
      </c>
      <c r="D16">
        <v>8</v>
      </c>
      <c r="E16" s="12">
        <v>9</v>
      </c>
      <c r="F16">
        <v>7</v>
      </c>
      <c r="G16" s="12">
        <v>6</v>
      </c>
      <c r="H16" s="12">
        <v>4</v>
      </c>
      <c r="I16" s="12">
        <v>11</v>
      </c>
      <c r="J16" s="12"/>
      <c r="K16" s="12"/>
      <c r="L16" s="30"/>
      <c r="M16" s="14">
        <f t="shared" si="1"/>
        <v>48</v>
      </c>
      <c r="N16" s="14">
        <f t="shared" si="2"/>
        <v>88.888888888888886</v>
      </c>
      <c r="O16" s="30">
        <v>3</v>
      </c>
      <c r="P16">
        <v>6</v>
      </c>
      <c r="Q16" s="12">
        <v>5</v>
      </c>
      <c r="R16">
        <v>9</v>
      </c>
      <c r="S16" s="34">
        <v>5</v>
      </c>
      <c r="T16" s="35">
        <v>4</v>
      </c>
      <c r="U16" s="11">
        <v>5</v>
      </c>
      <c r="W16" s="30"/>
      <c r="X16" s="13"/>
      <c r="Y16" s="13"/>
      <c r="Z16" s="15">
        <f t="shared" si="3"/>
        <v>37</v>
      </c>
      <c r="AA16" s="15">
        <f t="shared" si="4"/>
        <v>82.222222222222214</v>
      </c>
      <c r="AB16">
        <v>4</v>
      </c>
      <c r="AC16" s="12">
        <v>13</v>
      </c>
      <c r="AD16" s="12">
        <v>6</v>
      </c>
      <c r="AE16">
        <v>7</v>
      </c>
      <c r="AF16" s="12">
        <v>2</v>
      </c>
      <c r="AG16" s="183">
        <v>1</v>
      </c>
      <c r="AH16" s="11">
        <v>7</v>
      </c>
      <c r="AI16" s="11"/>
      <c r="AJ16" s="11"/>
      <c r="AK16" s="11"/>
      <c r="AL16" s="17">
        <f t="shared" si="5"/>
        <v>40</v>
      </c>
      <c r="AM16" s="17">
        <f t="shared" si="6"/>
        <v>81.632653061224488</v>
      </c>
      <c r="AN16" s="13">
        <v>3</v>
      </c>
      <c r="AO16" s="12">
        <v>4</v>
      </c>
      <c r="AP16" s="13">
        <v>6</v>
      </c>
      <c r="AQ16" s="11">
        <v>7</v>
      </c>
      <c r="AR16" s="13">
        <v>7</v>
      </c>
      <c r="AS16" s="12">
        <v>3</v>
      </c>
      <c r="AT16" s="30">
        <v>7</v>
      </c>
      <c r="AU16" s="18">
        <f t="shared" si="7"/>
        <v>37</v>
      </c>
      <c r="AV16" s="18">
        <f t="shared" si="8"/>
        <v>88.095238095238088</v>
      </c>
      <c r="AW16" s="13">
        <v>2</v>
      </c>
      <c r="AX16" s="19">
        <v>7</v>
      </c>
      <c r="AY16" s="13">
        <v>16</v>
      </c>
      <c r="AZ16" s="11">
        <v>10</v>
      </c>
      <c r="BA16" s="11">
        <v>11</v>
      </c>
      <c r="BB16" s="13">
        <v>7</v>
      </c>
      <c r="BC16" s="13">
        <v>11</v>
      </c>
      <c r="BD16" s="20">
        <f t="shared" si="9"/>
        <v>64</v>
      </c>
      <c r="BE16" s="21">
        <f t="shared" si="10"/>
        <v>91.428571428571431</v>
      </c>
      <c r="BF16" s="11">
        <v>8</v>
      </c>
      <c r="BG16" s="11">
        <v>8</v>
      </c>
      <c r="BH16" s="11">
        <v>7</v>
      </c>
      <c r="BI16" s="11">
        <v>8</v>
      </c>
      <c r="BJ16" s="11">
        <v>5</v>
      </c>
      <c r="BK16" s="11">
        <v>1</v>
      </c>
      <c r="BL16" s="11">
        <v>8</v>
      </c>
      <c r="BM16" s="7">
        <f t="shared" si="0"/>
        <v>45</v>
      </c>
      <c r="BN16" s="7">
        <f t="shared" si="11"/>
        <v>90</v>
      </c>
      <c r="BO16" s="11">
        <v>2</v>
      </c>
      <c r="BP16" s="11">
        <v>3</v>
      </c>
      <c r="BQ16" s="36">
        <v>2</v>
      </c>
      <c r="BR16" s="11">
        <v>3</v>
      </c>
      <c r="BS16" s="11">
        <v>2</v>
      </c>
      <c r="BT16" s="11">
        <v>1</v>
      </c>
      <c r="BU16" s="11">
        <v>4</v>
      </c>
      <c r="BV16" s="10">
        <f t="shared" si="12"/>
        <v>17</v>
      </c>
      <c r="BW16" s="10">
        <f t="shared" si="13"/>
        <v>85</v>
      </c>
      <c r="BX16" s="11">
        <v>0</v>
      </c>
      <c r="BY16" s="11">
        <v>0</v>
      </c>
      <c r="BZ16" s="11"/>
      <c r="CA16" s="11"/>
      <c r="CB16" s="11"/>
      <c r="CC16" s="11"/>
      <c r="CD16" s="11"/>
      <c r="CE16" s="11"/>
      <c r="CF16" s="11">
        <f t="shared" si="14"/>
        <v>0</v>
      </c>
      <c r="CG16" s="11" t="e">
        <f t="shared" si="15"/>
        <v>#DIV/0!</v>
      </c>
    </row>
    <row r="17" spans="1:85" ht="18">
      <c r="A17" s="24">
        <v>13</v>
      </c>
      <c r="B17" s="39" t="s">
        <v>32</v>
      </c>
      <c r="C17">
        <v>5</v>
      </c>
      <c r="D17">
        <v>8</v>
      </c>
      <c r="E17" s="12">
        <v>8</v>
      </c>
      <c r="F17">
        <v>8</v>
      </c>
      <c r="G17" s="12">
        <v>5</v>
      </c>
      <c r="H17" s="12">
        <v>4</v>
      </c>
      <c r="I17" s="12">
        <v>9</v>
      </c>
      <c r="J17" s="12"/>
      <c r="K17" s="12"/>
      <c r="L17" s="30"/>
      <c r="M17" s="14">
        <f t="shared" si="1"/>
        <v>47</v>
      </c>
      <c r="N17" s="14">
        <f t="shared" si="2"/>
        <v>87.037037037037038</v>
      </c>
      <c r="O17" s="30">
        <v>7</v>
      </c>
      <c r="P17">
        <v>6</v>
      </c>
      <c r="Q17" s="12">
        <v>7</v>
      </c>
      <c r="R17">
        <v>9</v>
      </c>
      <c r="S17" s="34">
        <v>5</v>
      </c>
      <c r="T17" s="35">
        <v>4</v>
      </c>
      <c r="U17" s="11">
        <v>6</v>
      </c>
      <c r="W17" s="30"/>
      <c r="X17" s="13"/>
      <c r="Y17" s="13"/>
      <c r="Z17" s="15">
        <f t="shared" si="3"/>
        <v>44</v>
      </c>
      <c r="AA17" s="15">
        <f t="shared" si="4"/>
        <v>97.777777777777771</v>
      </c>
      <c r="AB17">
        <v>6</v>
      </c>
      <c r="AC17" s="12">
        <v>13</v>
      </c>
      <c r="AD17" s="12">
        <v>7</v>
      </c>
      <c r="AE17">
        <v>9</v>
      </c>
      <c r="AF17" s="12">
        <v>1</v>
      </c>
      <c r="AG17" s="183">
        <v>1</v>
      </c>
      <c r="AH17" s="11">
        <v>10</v>
      </c>
      <c r="AI17" s="11"/>
      <c r="AJ17" s="11"/>
      <c r="AK17" s="11"/>
      <c r="AL17" s="17">
        <f t="shared" si="5"/>
        <v>47</v>
      </c>
      <c r="AM17" s="17">
        <f t="shared" si="6"/>
        <v>95.918367346938766</v>
      </c>
      <c r="AN17" s="13">
        <v>5</v>
      </c>
      <c r="AO17" s="12">
        <v>4</v>
      </c>
      <c r="AP17" s="13">
        <v>7</v>
      </c>
      <c r="AQ17" s="11">
        <v>8</v>
      </c>
      <c r="AR17" s="13">
        <v>4</v>
      </c>
      <c r="AS17" s="12">
        <v>3</v>
      </c>
      <c r="AT17" s="30">
        <v>8</v>
      </c>
      <c r="AU17" s="18">
        <f t="shared" si="7"/>
        <v>39</v>
      </c>
      <c r="AV17" s="18">
        <f t="shared" si="8"/>
        <v>92.857142857142861</v>
      </c>
      <c r="AW17" s="13">
        <v>2</v>
      </c>
      <c r="AX17" s="19">
        <v>7</v>
      </c>
      <c r="AY17" s="13">
        <v>16</v>
      </c>
      <c r="AZ17" s="11">
        <v>10</v>
      </c>
      <c r="BA17" s="11">
        <v>10</v>
      </c>
      <c r="BB17" s="13">
        <v>6</v>
      </c>
      <c r="BC17" s="13">
        <v>11</v>
      </c>
      <c r="BD17" s="20">
        <f t="shared" si="9"/>
        <v>62</v>
      </c>
      <c r="BE17" s="21">
        <f t="shared" si="10"/>
        <v>88.571428571428569</v>
      </c>
      <c r="BF17" s="11">
        <v>8</v>
      </c>
      <c r="BG17" s="11">
        <v>8</v>
      </c>
      <c r="BH17" s="11">
        <v>7</v>
      </c>
      <c r="BI17" s="11">
        <v>9</v>
      </c>
      <c r="BJ17" s="11">
        <v>4</v>
      </c>
      <c r="BK17" s="11">
        <v>1</v>
      </c>
      <c r="BL17" s="11">
        <v>9</v>
      </c>
      <c r="BM17" s="7">
        <f t="shared" si="0"/>
        <v>46</v>
      </c>
      <c r="BN17" s="7">
        <f t="shared" si="11"/>
        <v>92</v>
      </c>
      <c r="BO17" s="11">
        <v>2</v>
      </c>
      <c r="BP17" s="11">
        <v>4</v>
      </c>
      <c r="BQ17" s="36">
        <v>3</v>
      </c>
      <c r="BR17" s="11">
        <v>3</v>
      </c>
      <c r="BS17" s="11">
        <v>1</v>
      </c>
      <c r="BT17" s="11">
        <v>0</v>
      </c>
      <c r="BU17" s="11">
        <v>4</v>
      </c>
      <c r="BV17" s="10">
        <f t="shared" si="12"/>
        <v>17</v>
      </c>
      <c r="BW17" s="10">
        <f t="shared" si="13"/>
        <v>85</v>
      </c>
      <c r="BX17" s="11">
        <v>0</v>
      </c>
      <c r="BY17" s="11">
        <v>0</v>
      </c>
      <c r="BZ17" s="11"/>
      <c r="CA17" s="11"/>
      <c r="CB17" s="11"/>
      <c r="CC17" s="11"/>
      <c r="CD17" s="11"/>
      <c r="CE17" s="11"/>
      <c r="CF17" s="11">
        <f t="shared" si="14"/>
        <v>0</v>
      </c>
      <c r="CG17" s="11" t="e">
        <f t="shared" si="15"/>
        <v>#DIV/0!</v>
      </c>
    </row>
    <row r="18" spans="1:85" ht="18">
      <c r="A18" s="32">
        <v>14</v>
      </c>
      <c r="B18" s="38" t="s">
        <v>33</v>
      </c>
      <c r="C18">
        <v>4</v>
      </c>
      <c r="D18">
        <v>8</v>
      </c>
      <c r="E18" s="12">
        <v>9</v>
      </c>
      <c r="F18">
        <v>4</v>
      </c>
      <c r="G18" s="12">
        <v>5</v>
      </c>
      <c r="H18" s="12">
        <v>5</v>
      </c>
      <c r="I18" s="12">
        <v>11</v>
      </c>
      <c r="J18" s="12"/>
      <c r="K18" s="12"/>
      <c r="L18" s="30"/>
      <c r="M18" s="14">
        <f t="shared" si="1"/>
        <v>46</v>
      </c>
      <c r="N18" s="14">
        <f t="shared" si="2"/>
        <v>85.18518518518519</v>
      </c>
      <c r="O18" s="30">
        <v>7</v>
      </c>
      <c r="P18">
        <v>6</v>
      </c>
      <c r="Q18" s="12">
        <v>7</v>
      </c>
      <c r="R18">
        <v>9</v>
      </c>
      <c r="S18" s="34">
        <v>5</v>
      </c>
      <c r="T18" s="35">
        <v>4</v>
      </c>
      <c r="U18" s="11">
        <v>5</v>
      </c>
      <c r="W18" s="30"/>
      <c r="X18" s="13"/>
      <c r="Y18" s="13"/>
      <c r="Z18" s="15">
        <f t="shared" si="3"/>
        <v>43</v>
      </c>
      <c r="AA18" s="15">
        <f t="shared" si="4"/>
        <v>95.555555555555557</v>
      </c>
      <c r="AB18">
        <v>6</v>
      </c>
      <c r="AC18" s="12">
        <v>12</v>
      </c>
      <c r="AD18" s="12">
        <v>8</v>
      </c>
      <c r="AE18">
        <v>9</v>
      </c>
      <c r="AF18" s="12">
        <v>2</v>
      </c>
      <c r="AG18" s="183">
        <v>1</v>
      </c>
      <c r="AH18" s="11">
        <v>9</v>
      </c>
      <c r="AI18" s="11"/>
      <c r="AJ18" s="11"/>
      <c r="AK18" s="11"/>
      <c r="AL18" s="17">
        <f t="shared" si="5"/>
        <v>47</v>
      </c>
      <c r="AM18" s="17">
        <f t="shared" si="6"/>
        <v>95.918367346938766</v>
      </c>
      <c r="AN18" s="13">
        <v>4</v>
      </c>
      <c r="AO18" s="12">
        <v>4</v>
      </c>
      <c r="AP18" s="13">
        <v>5</v>
      </c>
      <c r="AQ18" s="11">
        <v>7</v>
      </c>
      <c r="AR18" s="13">
        <v>6</v>
      </c>
      <c r="AS18" s="12">
        <v>3</v>
      </c>
      <c r="AT18" s="30">
        <v>7</v>
      </c>
      <c r="AU18" s="18">
        <f t="shared" si="7"/>
        <v>36</v>
      </c>
      <c r="AV18" s="18">
        <f t="shared" si="8"/>
        <v>85.714285714285708</v>
      </c>
      <c r="AW18" s="13">
        <v>4</v>
      </c>
      <c r="AX18" s="19">
        <v>7</v>
      </c>
      <c r="AY18" s="13">
        <v>15</v>
      </c>
      <c r="AZ18" s="11">
        <v>11</v>
      </c>
      <c r="BA18" s="11">
        <v>7</v>
      </c>
      <c r="BB18" s="13">
        <v>6</v>
      </c>
      <c r="BC18" s="13">
        <v>11</v>
      </c>
      <c r="BD18" s="20">
        <f t="shared" si="9"/>
        <v>61</v>
      </c>
      <c r="BE18" s="21">
        <f t="shared" si="10"/>
        <v>87.142857142857139</v>
      </c>
      <c r="BF18" s="11">
        <v>7</v>
      </c>
      <c r="BG18" s="11">
        <v>7</v>
      </c>
      <c r="BH18" s="11">
        <v>8</v>
      </c>
      <c r="BI18" s="11">
        <v>9</v>
      </c>
      <c r="BJ18" s="11">
        <v>5</v>
      </c>
      <c r="BK18" s="11">
        <v>1</v>
      </c>
      <c r="BL18" s="11">
        <v>9</v>
      </c>
      <c r="BM18" s="7">
        <f t="shared" si="0"/>
        <v>46</v>
      </c>
      <c r="BN18" s="7">
        <f t="shared" si="11"/>
        <v>92</v>
      </c>
      <c r="BO18" s="11">
        <v>1</v>
      </c>
      <c r="BP18" s="11">
        <v>4</v>
      </c>
      <c r="BQ18" s="36">
        <v>1</v>
      </c>
      <c r="BR18" s="11">
        <v>2</v>
      </c>
      <c r="BS18" s="11">
        <v>2</v>
      </c>
      <c r="BT18" s="11">
        <v>1</v>
      </c>
      <c r="BU18" s="11">
        <v>4</v>
      </c>
      <c r="BV18" s="10">
        <f t="shared" si="12"/>
        <v>15</v>
      </c>
      <c r="BW18" s="10">
        <f t="shared" si="13"/>
        <v>75</v>
      </c>
      <c r="BX18" s="11">
        <v>0</v>
      </c>
      <c r="BY18" s="11">
        <v>0</v>
      </c>
      <c r="BZ18" s="11"/>
      <c r="CA18" s="11"/>
      <c r="CB18" s="11"/>
      <c r="CC18" s="11"/>
      <c r="CD18" s="11"/>
      <c r="CE18" s="11"/>
      <c r="CF18" s="11">
        <f t="shared" si="14"/>
        <v>0</v>
      </c>
      <c r="CG18" s="11" t="e">
        <f t="shared" si="15"/>
        <v>#DIV/0!</v>
      </c>
    </row>
    <row r="19" spans="1:85" ht="18">
      <c r="A19" s="24">
        <v>15</v>
      </c>
      <c r="B19" s="38" t="s">
        <v>34</v>
      </c>
      <c r="C19">
        <v>5</v>
      </c>
      <c r="D19">
        <v>8</v>
      </c>
      <c r="E19" s="12">
        <v>9</v>
      </c>
      <c r="F19">
        <v>8</v>
      </c>
      <c r="G19" s="12">
        <v>6</v>
      </c>
      <c r="H19" s="12">
        <v>4</v>
      </c>
      <c r="I19" s="12">
        <v>11</v>
      </c>
      <c r="J19" s="12"/>
      <c r="K19" s="12"/>
      <c r="L19" s="30"/>
      <c r="M19" s="14">
        <f t="shared" si="1"/>
        <v>51</v>
      </c>
      <c r="N19" s="14">
        <f t="shared" si="2"/>
        <v>94.444444444444443</v>
      </c>
      <c r="O19" s="30">
        <v>7</v>
      </c>
      <c r="P19">
        <v>5</v>
      </c>
      <c r="Q19" s="12">
        <v>7</v>
      </c>
      <c r="R19">
        <v>10</v>
      </c>
      <c r="S19" s="34">
        <v>5</v>
      </c>
      <c r="T19" s="35">
        <v>3</v>
      </c>
      <c r="U19" s="11">
        <v>6</v>
      </c>
      <c r="W19" s="30"/>
      <c r="X19" s="13"/>
      <c r="Y19" s="13"/>
      <c r="Z19" s="15">
        <f t="shared" si="3"/>
        <v>43</v>
      </c>
      <c r="AA19" s="15">
        <f t="shared" si="4"/>
        <v>95.555555555555557</v>
      </c>
      <c r="AB19">
        <v>6</v>
      </c>
      <c r="AC19" s="12">
        <v>12</v>
      </c>
      <c r="AD19" s="12">
        <v>8</v>
      </c>
      <c r="AE19">
        <v>9</v>
      </c>
      <c r="AF19" s="12">
        <v>2</v>
      </c>
      <c r="AG19" s="183">
        <v>1</v>
      </c>
      <c r="AH19" s="11">
        <v>10</v>
      </c>
      <c r="AI19" s="11"/>
      <c r="AJ19" s="11"/>
      <c r="AK19" s="11"/>
      <c r="AL19" s="17">
        <f t="shared" si="5"/>
        <v>48</v>
      </c>
      <c r="AM19" s="17">
        <f t="shared" si="6"/>
        <v>97.959183673469383</v>
      </c>
      <c r="AN19" s="13">
        <v>5</v>
      </c>
      <c r="AO19" s="12">
        <v>4</v>
      </c>
      <c r="AP19" s="13">
        <v>7</v>
      </c>
      <c r="AQ19" s="11">
        <v>8</v>
      </c>
      <c r="AR19" s="13">
        <v>7</v>
      </c>
      <c r="AS19" s="12">
        <v>3</v>
      </c>
      <c r="AT19" s="30">
        <v>8</v>
      </c>
      <c r="AU19" s="18">
        <f t="shared" si="7"/>
        <v>42</v>
      </c>
      <c r="AV19" s="18">
        <f t="shared" si="8"/>
        <v>100</v>
      </c>
      <c r="AW19" s="13">
        <v>4</v>
      </c>
      <c r="AX19" s="19">
        <v>7</v>
      </c>
      <c r="AY19" s="13">
        <v>17</v>
      </c>
      <c r="AZ19" s="11">
        <v>12</v>
      </c>
      <c r="BA19" s="11">
        <v>10</v>
      </c>
      <c r="BB19" s="13">
        <v>7</v>
      </c>
      <c r="BC19" s="13">
        <v>11</v>
      </c>
      <c r="BD19" s="20">
        <f t="shared" si="9"/>
        <v>68</v>
      </c>
      <c r="BE19" s="21">
        <f t="shared" si="10"/>
        <v>97.142857142857139</v>
      </c>
      <c r="BF19" s="11">
        <v>6</v>
      </c>
      <c r="BG19" s="11">
        <v>6</v>
      </c>
      <c r="BH19" s="11">
        <v>8</v>
      </c>
      <c r="BI19" s="11">
        <v>9</v>
      </c>
      <c r="BJ19" s="11">
        <v>5</v>
      </c>
      <c r="BK19" s="11">
        <v>2</v>
      </c>
      <c r="BL19" s="11">
        <v>9</v>
      </c>
      <c r="BM19" s="7">
        <f t="shared" si="0"/>
        <v>45</v>
      </c>
      <c r="BN19" s="7">
        <f t="shared" si="11"/>
        <v>90</v>
      </c>
      <c r="BO19" s="11">
        <v>2</v>
      </c>
      <c r="BP19" s="11">
        <v>3</v>
      </c>
      <c r="BQ19" s="36">
        <v>3</v>
      </c>
      <c r="BR19" s="11">
        <v>3</v>
      </c>
      <c r="BS19" s="11">
        <v>2</v>
      </c>
      <c r="BT19" s="11">
        <v>2</v>
      </c>
      <c r="BU19" s="11">
        <v>4</v>
      </c>
      <c r="BV19" s="10">
        <f t="shared" si="12"/>
        <v>19</v>
      </c>
      <c r="BW19" s="10">
        <f t="shared" si="13"/>
        <v>95</v>
      </c>
      <c r="BX19" s="11">
        <v>0</v>
      </c>
      <c r="BY19" s="11">
        <v>0</v>
      </c>
      <c r="BZ19" s="11"/>
      <c r="CA19" s="11"/>
      <c r="CB19" s="11"/>
      <c r="CC19" s="11"/>
      <c r="CD19" s="11"/>
      <c r="CE19" s="11"/>
      <c r="CF19" s="11">
        <f t="shared" si="14"/>
        <v>0</v>
      </c>
      <c r="CG19" s="11" t="e">
        <f t="shared" si="15"/>
        <v>#DIV/0!</v>
      </c>
    </row>
    <row r="20" spans="1:85" ht="18">
      <c r="A20" s="32">
        <v>16</v>
      </c>
      <c r="B20" s="38" t="s">
        <v>35</v>
      </c>
      <c r="C20">
        <v>5</v>
      </c>
      <c r="D20">
        <v>7</v>
      </c>
      <c r="E20" s="12">
        <v>9</v>
      </c>
      <c r="F20">
        <v>8</v>
      </c>
      <c r="G20" s="12">
        <v>6</v>
      </c>
      <c r="H20" s="12">
        <v>5</v>
      </c>
      <c r="I20" s="12">
        <v>11</v>
      </c>
      <c r="J20" s="12"/>
      <c r="K20" s="12"/>
      <c r="L20" s="30"/>
      <c r="M20" s="14">
        <f t="shared" si="1"/>
        <v>51</v>
      </c>
      <c r="N20" s="14">
        <f t="shared" si="2"/>
        <v>94.444444444444443</v>
      </c>
      <c r="O20" s="30">
        <v>7</v>
      </c>
      <c r="P20">
        <v>6</v>
      </c>
      <c r="Q20" s="12">
        <v>7</v>
      </c>
      <c r="R20">
        <v>9</v>
      </c>
      <c r="S20" s="34">
        <v>5</v>
      </c>
      <c r="T20" s="35">
        <v>4</v>
      </c>
      <c r="U20" s="11">
        <v>6</v>
      </c>
      <c r="W20" s="30"/>
      <c r="X20" s="13"/>
      <c r="Y20" s="13"/>
      <c r="Z20" s="15">
        <f t="shared" si="3"/>
        <v>44</v>
      </c>
      <c r="AA20" s="15">
        <f t="shared" si="4"/>
        <v>97.777777777777771</v>
      </c>
      <c r="AB20">
        <v>6</v>
      </c>
      <c r="AC20" s="12">
        <v>13</v>
      </c>
      <c r="AD20" s="12">
        <v>8</v>
      </c>
      <c r="AE20">
        <v>5</v>
      </c>
      <c r="AF20" s="12">
        <v>2</v>
      </c>
      <c r="AG20" s="183">
        <v>1</v>
      </c>
      <c r="AH20" s="11">
        <v>10</v>
      </c>
      <c r="AI20" s="11"/>
      <c r="AJ20" s="11"/>
      <c r="AK20" s="11"/>
      <c r="AL20" s="17">
        <f t="shared" si="5"/>
        <v>45</v>
      </c>
      <c r="AM20" s="17">
        <f t="shared" si="6"/>
        <v>91.83673469387756</v>
      </c>
      <c r="AN20" s="13">
        <v>5</v>
      </c>
      <c r="AO20" s="12">
        <v>4</v>
      </c>
      <c r="AP20" s="13">
        <v>6</v>
      </c>
      <c r="AQ20" s="11">
        <v>7</v>
      </c>
      <c r="AR20" s="13">
        <v>7</v>
      </c>
      <c r="AS20" s="12">
        <v>3</v>
      </c>
      <c r="AT20" s="30">
        <v>7</v>
      </c>
      <c r="AU20" s="18">
        <f t="shared" si="7"/>
        <v>39</v>
      </c>
      <c r="AV20" s="18">
        <f t="shared" si="8"/>
        <v>92.857142857142861</v>
      </c>
      <c r="AW20" s="13">
        <v>4</v>
      </c>
      <c r="AX20" s="19">
        <v>6</v>
      </c>
      <c r="AY20" s="13">
        <v>16</v>
      </c>
      <c r="AZ20" s="11">
        <v>8</v>
      </c>
      <c r="BA20" s="11">
        <v>11</v>
      </c>
      <c r="BB20" s="13">
        <v>7</v>
      </c>
      <c r="BC20" s="13">
        <v>10</v>
      </c>
      <c r="BD20" s="20">
        <f t="shared" si="9"/>
        <v>62</v>
      </c>
      <c r="BE20" s="21">
        <f t="shared" si="10"/>
        <v>88.571428571428569</v>
      </c>
      <c r="BF20" s="11">
        <v>9</v>
      </c>
      <c r="BG20" s="11">
        <v>8</v>
      </c>
      <c r="BH20" s="11">
        <v>8</v>
      </c>
      <c r="BI20" s="11">
        <v>5</v>
      </c>
      <c r="BJ20" s="11">
        <v>5</v>
      </c>
      <c r="BK20" s="11">
        <v>1</v>
      </c>
      <c r="BL20" s="11">
        <v>7</v>
      </c>
      <c r="BM20" s="7">
        <f t="shared" si="0"/>
        <v>43</v>
      </c>
      <c r="BN20" s="7">
        <f t="shared" si="11"/>
        <v>86</v>
      </c>
      <c r="BO20" s="11">
        <v>2</v>
      </c>
      <c r="BP20" s="11">
        <v>4</v>
      </c>
      <c r="BQ20" s="36">
        <v>3</v>
      </c>
      <c r="BR20" s="11">
        <v>3</v>
      </c>
      <c r="BS20" s="11">
        <v>2</v>
      </c>
      <c r="BT20" s="11">
        <v>1</v>
      </c>
      <c r="BU20" s="11">
        <v>3</v>
      </c>
      <c r="BV20" s="10">
        <f t="shared" si="12"/>
        <v>18</v>
      </c>
      <c r="BW20" s="10">
        <f t="shared" si="13"/>
        <v>90</v>
      </c>
      <c r="BX20" s="11">
        <v>0</v>
      </c>
      <c r="BY20" s="11">
        <v>0</v>
      </c>
      <c r="BZ20" s="11"/>
      <c r="CA20" s="11"/>
      <c r="CB20" s="11"/>
      <c r="CC20" s="11"/>
      <c r="CD20" s="11"/>
      <c r="CE20" s="11"/>
      <c r="CF20" s="11">
        <f t="shared" si="14"/>
        <v>0</v>
      </c>
      <c r="CG20" s="11" t="e">
        <f t="shared" si="15"/>
        <v>#DIV/0!</v>
      </c>
    </row>
    <row r="21" spans="1:85" ht="18">
      <c r="A21" s="24">
        <v>17</v>
      </c>
      <c r="B21" s="38" t="s">
        <v>36</v>
      </c>
      <c r="C21">
        <v>4</v>
      </c>
      <c r="D21">
        <v>7</v>
      </c>
      <c r="E21" s="12">
        <v>9</v>
      </c>
      <c r="F21">
        <v>6</v>
      </c>
      <c r="G21" s="12">
        <v>6</v>
      </c>
      <c r="H21" s="12">
        <v>5</v>
      </c>
      <c r="I21" s="12">
        <v>11</v>
      </c>
      <c r="J21" s="12"/>
      <c r="K21" s="12"/>
      <c r="L21" s="30"/>
      <c r="M21" s="14">
        <f t="shared" si="1"/>
        <v>48</v>
      </c>
      <c r="N21" s="14">
        <f t="shared" si="2"/>
        <v>88.888888888888886</v>
      </c>
      <c r="O21" s="30">
        <v>5</v>
      </c>
      <c r="P21">
        <v>6</v>
      </c>
      <c r="Q21" s="12">
        <v>7</v>
      </c>
      <c r="R21">
        <v>9</v>
      </c>
      <c r="S21" s="34">
        <v>5</v>
      </c>
      <c r="T21" s="35">
        <v>3</v>
      </c>
      <c r="U21" s="11">
        <v>6</v>
      </c>
      <c r="W21" s="30"/>
      <c r="X21" s="13"/>
      <c r="Y21" s="13"/>
      <c r="Z21" s="15">
        <f t="shared" si="3"/>
        <v>41</v>
      </c>
      <c r="AA21" s="15">
        <f t="shared" si="4"/>
        <v>91.111111111111114</v>
      </c>
      <c r="AB21">
        <v>6</v>
      </c>
      <c r="AC21" s="12">
        <v>13</v>
      </c>
      <c r="AD21" s="12">
        <v>7</v>
      </c>
      <c r="AE21">
        <v>7</v>
      </c>
      <c r="AF21" s="12">
        <v>2</v>
      </c>
      <c r="AG21" s="183">
        <v>0</v>
      </c>
      <c r="AH21" s="11">
        <v>10</v>
      </c>
      <c r="AI21" s="11"/>
      <c r="AJ21" s="11"/>
      <c r="AK21" s="11"/>
      <c r="AL21" s="17">
        <f t="shared" si="5"/>
        <v>45</v>
      </c>
      <c r="AM21" s="17">
        <f t="shared" si="6"/>
        <v>91.83673469387756</v>
      </c>
      <c r="AN21" s="13">
        <v>4</v>
      </c>
      <c r="AO21" s="12">
        <v>4</v>
      </c>
      <c r="AP21" s="13">
        <v>7</v>
      </c>
      <c r="AQ21" s="11">
        <v>7</v>
      </c>
      <c r="AR21" s="13">
        <v>6</v>
      </c>
      <c r="AS21" s="12">
        <v>3</v>
      </c>
      <c r="AT21" s="30">
        <v>8</v>
      </c>
      <c r="AU21" s="18">
        <f t="shared" si="7"/>
        <v>39</v>
      </c>
      <c r="AV21" s="18">
        <f t="shared" si="8"/>
        <v>92.857142857142861</v>
      </c>
      <c r="AW21" s="13">
        <v>4</v>
      </c>
      <c r="AX21" s="19">
        <v>7</v>
      </c>
      <c r="AY21" s="13">
        <v>15</v>
      </c>
      <c r="AZ21" s="11">
        <v>10</v>
      </c>
      <c r="BA21" s="11">
        <v>10</v>
      </c>
      <c r="BB21" s="13">
        <v>6</v>
      </c>
      <c r="BC21" s="13">
        <v>11</v>
      </c>
      <c r="BD21" s="20">
        <f t="shared" si="9"/>
        <v>63</v>
      </c>
      <c r="BE21" s="21">
        <f t="shared" si="10"/>
        <v>90</v>
      </c>
      <c r="BF21" s="11">
        <v>8</v>
      </c>
      <c r="BG21" s="11">
        <v>8</v>
      </c>
      <c r="BH21" s="11">
        <v>8</v>
      </c>
      <c r="BI21" s="11">
        <v>8</v>
      </c>
      <c r="BJ21" s="11">
        <v>5</v>
      </c>
      <c r="BK21" s="11">
        <v>1</v>
      </c>
      <c r="BL21" s="11">
        <v>9</v>
      </c>
      <c r="BM21" s="7">
        <f t="shared" si="0"/>
        <v>47</v>
      </c>
      <c r="BN21" s="7">
        <f t="shared" si="11"/>
        <v>94</v>
      </c>
      <c r="BO21" s="11">
        <v>2</v>
      </c>
      <c r="BP21" s="11">
        <v>3</v>
      </c>
      <c r="BQ21" s="36">
        <v>3</v>
      </c>
      <c r="BR21" s="11">
        <v>3</v>
      </c>
      <c r="BS21" s="11">
        <v>2</v>
      </c>
      <c r="BT21" s="11">
        <v>2</v>
      </c>
      <c r="BU21" s="11">
        <v>4</v>
      </c>
      <c r="BV21" s="10">
        <f t="shared" si="12"/>
        <v>19</v>
      </c>
      <c r="BW21" s="10">
        <f t="shared" si="13"/>
        <v>95</v>
      </c>
      <c r="BX21" s="11">
        <v>0</v>
      </c>
      <c r="BY21" s="11">
        <v>0</v>
      </c>
      <c r="BZ21" s="11"/>
      <c r="CA21" s="11"/>
      <c r="CB21" s="11"/>
      <c r="CC21" s="11"/>
      <c r="CD21" s="11"/>
      <c r="CE21" s="11"/>
      <c r="CF21" s="11">
        <f t="shared" si="14"/>
        <v>0</v>
      </c>
      <c r="CG21" s="11" t="e">
        <f t="shared" si="15"/>
        <v>#DIV/0!</v>
      </c>
    </row>
    <row r="22" spans="1:85" ht="18">
      <c r="A22" s="32">
        <v>18</v>
      </c>
      <c r="B22" s="38" t="s">
        <v>37</v>
      </c>
      <c r="C22">
        <v>3</v>
      </c>
      <c r="D22">
        <v>7</v>
      </c>
      <c r="E22" s="12">
        <v>6</v>
      </c>
      <c r="F22">
        <v>8</v>
      </c>
      <c r="G22" s="12">
        <v>6</v>
      </c>
      <c r="H22" s="12">
        <v>5</v>
      </c>
      <c r="I22" s="12">
        <v>9</v>
      </c>
      <c r="J22" s="12"/>
      <c r="K22" s="12"/>
      <c r="L22" s="30"/>
      <c r="M22" s="14">
        <f t="shared" si="1"/>
        <v>44</v>
      </c>
      <c r="N22" s="14">
        <f t="shared" si="2"/>
        <v>81.481481481481481</v>
      </c>
      <c r="O22" s="30">
        <v>4</v>
      </c>
      <c r="P22">
        <v>5</v>
      </c>
      <c r="Q22" s="12">
        <v>5</v>
      </c>
      <c r="R22">
        <v>7</v>
      </c>
      <c r="S22" s="34">
        <v>5</v>
      </c>
      <c r="T22" s="35">
        <v>0</v>
      </c>
      <c r="U22" s="11">
        <v>6</v>
      </c>
      <c r="W22" s="30"/>
      <c r="X22" s="13"/>
      <c r="Y22" s="13"/>
      <c r="Z22" s="15">
        <f t="shared" si="3"/>
        <v>32</v>
      </c>
      <c r="AA22" s="15">
        <f t="shared" si="4"/>
        <v>71.111111111111114</v>
      </c>
      <c r="AB22">
        <v>5</v>
      </c>
      <c r="AC22" s="12">
        <v>10</v>
      </c>
      <c r="AD22" s="12">
        <v>3</v>
      </c>
      <c r="AE22">
        <v>4</v>
      </c>
      <c r="AF22" s="12">
        <v>2</v>
      </c>
      <c r="AG22" s="183">
        <v>0</v>
      </c>
      <c r="AH22" s="11">
        <v>9</v>
      </c>
      <c r="AI22" s="11"/>
      <c r="AJ22" s="11"/>
      <c r="AK22" s="11"/>
      <c r="AL22" s="17">
        <f t="shared" si="5"/>
        <v>33</v>
      </c>
      <c r="AM22" s="17">
        <f t="shared" si="6"/>
        <v>67.346938775510196</v>
      </c>
      <c r="AN22" s="13">
        <v>3</v>
      </c>
      <c r="AO22" s="12">
        <v>4</v>
      </c>
      <c r="AP22" s="13">
        <v>4</v>
      </c>
      <c r="AQ22" s="11">
        <v>5</v>
      </c>
      <c r="AR22" s="13">
        <v>6</v>
      </c>
      <c r="AS22" s="12">
        <v>3</v>
      </c>
      <c r="AT22" s="30">
        <v>8</v>
      </c>
      <c r="AU22" s="18">
        <f t="shared" si="7"/>
        <v>33</v>
      </c>
      <c r="AV22" s="18">
        <f t="shared" si="8"/>
        <v>78.571428571428569</v>
      </c>
      <c r="AW22" s="13">
        <v>2</v>
      </c>
      <c r="AX22" s="19">
        <v>6</v>
      </c>
      <c r="AY22" s="13">
        <v>11</v>
      </c>
      <c r="AZ22" s="11">
        <v>7</v>
      </c>
      <c r="BA22" s="11">
        <v>10</v>
      </c>
      <c r="BB22" s="13">
        <v>5</v>
      </c>
      <c r="BC22" s="13">
        <v>10</v>
      </c>
      <c r="BD22" s="20">
        <f t="shared" si="9"/>
        <v>51</v>
      </c>
      <c r="BE22" s="21">
        <f t="shared" si="10"/>
        <v>72.857142857142847</v>
      </c>
      <c r="BF22" s="11">
        <v>7</v>
      </c>
      <c r="BG22" s="11">
        <v>7</v>
      </c>
      <c r="BH22" s="11">
        <v>4</v>
      </c>
      <c r="BI22" s="11">
        <v>4</v>
      </c>
      <c r="BJ22" s="11">
        <v>5</v>
      </c>
      <c r="BK22" s="11">
        <v>0</v>
      </c>
      <c r="BL22" s="11">
        <v>9</v>
      </c>
      <c r="BM22" s="7">
        <f t="shared" si="0"/>
        <v>36</v>
      </c>
      <c r="BN22" s="7">
        <f t="shared" si="11"/>
        <v>72</v>
      </c>
      <c r="BO22" s="11">
        <v>2</v>
      </c>
      <c r="BP22" s="11">
        <v>4</v>
      </c>
      <c r="BQ22" s="36">
        <v>1</v>
      </c>
      <c r="BR22" s="11">
        <v>2</v>
      </c>
      <c r="BS22" s="11">
        <v>2</v>
      </c>
      <c r="BT22" s="11">
        <v>1</v>
      </c>
      <c r="BU22" s="11">
        <v>4</v>
      </c>
      <c r="BV22" s="10">
        <f t="shared" si="12"/>
        <v>16</v>
      </c>
      <c r="BW22" s="10">
        <f t="shared" si="13"/>
        <v>80</v>
      </c>
      <c r="BX22" s="11">
        <v>0</v>
      </c>
      <c r="BY22" s="11">
        <v>0</v>
      </c>
      <c r="BZ22" s="11"/>
      <c r="CA22" s="11"/>
      <c r="CB22" s="11"/>
      <c r="CC22" s="11"/>
      <c r="CD22" s="11"/>
      <c r="CE22" s="11"/>
      <c r="CF22" s="11">
        <f t="shared" si="14"/>
        <v>0</v>
      </c>
      <c r="CG22" s="11" t="e">
        <f t="shared" si="15"/>
        <v>#DIV/0!</v>
      </c>
    </row>
    <row r="23" spans="1:85" ht="18">
      <c r="A23" s="24">
        <v>19</v>
      </c>
      <c r="B23" s="38" t="s">
        <v>38</v>
      </c>
      <c r="C23">
        <v>5</v>
      </c>
      <c r="D23">
        <v>7</v>
      </c>
      <c r="E23" s="12">
        <v>9</v>
      </c>
      <c r="F23">
        <v>8</v>
      </c>
      <c r="G23" s="12">
        <v>6</v>
      </c>
      <c r="H23" s="12">
        <v>5</v>
      </c>
      <c r="I23" s="12">
        <v>9</v>
      </c>
      <c r="J23" s="12"/>
      <c r="K23" s="12"/>
      <c r="L23" s="30"/>
      <c r="M23" s="14">
        <f t="shared" si="1"/>
        <v>49</v>
      </c>
      <c r="N23" s="14">
        <f t="shared" si="2"/>
        <v>90.740740740740748</v>
      </c>
      <c r="O23" s="30">
        <v>6</v>
      </c>
      <c r="P23">
        <v>6</v>
      </c>
      <c r="Q23" s="12">
        <v>6</v>
      </c>
      <c r="R23">
        <v>10</v>
      </c>
      <c r="S23" s="34">
        <v>5</v>
      </c>
      <c r="T23" s="35">
        <v>3</v>
      </c>
      <c r="U23" s="11">
        <v>4</v>
      </c>
      <c r="W23" s="30"/>
      <c r="X23" s="13"/>
      <c r="Y23" s="13"/>
      <c r="Z23" s="15">
        <f t="shared" si="3"/>
        <v>40</v>
      </c>
      <c r="AA23" s="15">
        <f t="shared" si="4"/>
        <v>88.888888888888886</v>
      </c>
      <c r="AB23">
        <v>6</v>
      </c>
      <c r="AC23" s="12">
        <v>12</v>
      </c>
      <c r="AD23" s="12">
        <v>8</v>
      </c>
      <c r="AE23">
        <v>9</v>
      </c>
      <c r="AF23" s="12">
        <v>2</v>
      </c>
      <c r="AG23" s="183">
        <v>1</v>
      </c>
      <c r="AH23" s="11">
        <v>9</v>
      </c>
      <c r="AI23" s="11"/>
      <c r="AJ23" s="11"/>
      <c r="AK23" s="11"/>
      <c r="AL23" s="17">
        <f t="shared" si="5"/>
        <v>47</v>
      </c>
      <c r="AM23" s="17">
        <f t="shared" si="6"/>
        <v>95.918367346938766</v>
      </c>
      <c r="AN23" s="13">
        <v>4</v>
      </c>
      <c r="AO23" s="12">
        <v>4</v>
      </c>
      <c r="AP23" s="13">
        <v>6</v>
      </c>
      <c r="AQ23" s="11">
        <v>8</v>
      </c>
      <c r="AR23" s="13">
        <v>6</v>
      </c>
      <c r="AS23" s="12">
        <v>1</v>
      </c>
      <c r="AT23" s="30">
        <v>6</v>
      </c>
      <c r="AU23" s="18">
        <f t="shared" si="7"/>
        <v>35</v>
      </c>
      <c r="AV23" s="18">
        <f t="shared" si="8"/>
        <v>83.333333333333343</v>
      </c>
      <c r="AW23" s="13">
        <v>3</v>
      </c>
      <c r="AX23" s="19">
        <v>6</v>
      </c>
      <c r="AY23" s="13">
        <v>16</v>
      </c>
      <c r="AZ23" s="11">
        <v>10</v>
      </c>
      <c r="BA23" s="11">
        <v>10</v>
      </c>
      <c r="BB23" s="13">
        <v>7</v>
      </c>
      <c r="BC23" s="13">
        <v>10</v>
      </c>
      <c r="BD23" s="20">
        <f t="shared" si="9"/>
        <v>62</v>
      </c>
      <c r="BE23" s="21">
        <f t="shared" si="10"/>
        <v>88.571428571428569</v>
      </c>
      <c r="BF23" s="11">
        <v>5</v>
      </c>
      <c r="BG23" s="11">
        <v>8</v>
      </c>
      <c r="BH23" s="11">
        <v>7</v>
      </c>
      <c r="BI23" s="11">
        <v>9</v>
      </c>
      <c r="BJ23" s="11">
        <v>5</v>
      </c>
      <c r="BK23" s="11">
        <v>2</v>
      </c>
      <c r="BL23" s="11">
        <v>9</v>
      </c>
      <c r="BM23" s="7">
        <f t="shared" si="0"/>
        <v>45</v>
      </c>
      <c r="BN23" s="7">
        <f t="shared" si="11"/>
        <v>90</v>
      </c>
      <c r="BO23" s="11">
        <v>2</v>
      </c>
      <c r="BP23" s="11">
        <v>4</v>
      </c>
      <c r="BQ23" s="36">
        <v>3</v>
      </c>
      <c r="BR23" s="11">
        <v>3</v>
      </c>
      <c r="BS23" s="11">
        <v>2</v>
      </c>
      <c r="BT23" s="11">
        <v>2</v>
      </c>
      <c r="BU23" s="11">
        <v>4</v>
      </c>
      <c r="BV23" s="10">
        <f t="shared" si="12"/>
        <v>20</v>
      </c>
      <c r="BW23" s="10">
        <f t="shared" si="13"/>
        <v>100</v>
      </c>
      <c r="BX23" s="11">
        <v>0</v>
      </c>
      <c r="BY23" s="11">
        <v>0</v>
      </c>
      <c r="BZ23" s="11"/>
      <c r="CA23" s="11"/>
      <c r="CB23" s="11"/>
      <c r="CC23" s="11"/>
      <c r="CD23" s="11"/>
      <c r="CE23" s="11"/>
      <c r="CF23" s="11">
        <f t="shared" si="14"/>
        <v>0</v>
      </c>
      <c r="CG23" s="11" t="e">
        <f t="shared" si="15"/>
        <v>#DIV/0!</v>
      </c>
    </row>
    <row r="24" spans="1:85" ht="18">
      <c r="A24" s="32">
        <v>20</v>
      </c>
      <c r="B24" s="38" t="s">
        <v>39</v>
      </c>
      <c r="C24">
        <v>5</v>
      </c>
      <c r="D24">
        <v>8</v>
      </c>
      <c r="E24" s="12">
        <v>9</v>
      </c>
      <c r="F24">
        <v>8</v>
      </c>
      <c r="G24" s="12">
        <v>6</v>
      </c>
      <c r="H24" s="12">
        <v>5</v>
      </c>
      <c r="I24" s="12">
        <v>10</v>
      </c>
      <c r="J24" s="12"/>
      <c r="K24" s="12"/>
      <c r="L24" s="30"/>
      <c r="M24" s="14">
        <f t="shared" si="1"/>
        <v>51</v>
      </c>
      <c r="N24" s="14">
        <f t="shared" si="2"/>
        <v>94.444444444444443</v>
      </c>
      <c r="O24" s="30">
        <v>7</v>
      </c>
      <c r="P24">
        <v>6</v>
      </c>
      <c r="Q24" s="12">
        <v>7</v>
      </c>
      <c r="R24">
        <v>9</v>
      </c>
      <c r="S24" s="34">
        <v>5</v>
      </c>
      <c r="T24" s="35">
        <v>4</v>
      </c>
      <c r="U24" s="11">
        <v>6</v>
      </c>
      <c r="W24" s="30"/>
      <c r="X24" s="13"/>
      <c r="Y24" s="13"/>
      <c r="Z24" s="15">
        <f t="shared" si="3"/>
        <v>44</v>
      </c>
      <c r="AA24" s="15">
        <f t="shared" si="4"/>
        <v>97.777777777777771</v>
      </c>
      <c r="AB24">
        <v>6</v>
      </c>
      <c r="AC24" s="12">
        <v>13</v>
      </c>
      <c r="AD24" s="12">
        <v>8</v>
      </c>
      <c r="AE24">
        <v>9</v>
      </c>
      <c r="AF24" s="12">
        <v>2</v>
      </c>
      <c r="AG24" s="183">
        <v>1</v>
      </c>
      <c r="AH24" s="11">
        <v>9</v>
      </c>
      <c r="AI24" s="11"/>
      <c r="AJ24" s="11"/>
      <c r="AK24" s="11"/>
      <c r="AL24" s="17">
        <f t="shared" si="5"/>
        <v>48</v>
      </c>
      <c r="AM24" s="17">
        <f t="shared" si="6"/>
        <v>97.959183673469383</v>
      </c>
      <c r="AN24" s="13">
        <v>5</v>
      </c>
      <c r="AO24" s="12">
        <v>4</v>
      </c>
      <c r="AP24" s="13">
        <v>7</v>
      </c>
      <c r="AQ24" s="11">
        <v>8</v>
      </c>
      <c r="AR24" s="13">
        <v>7</v>
      </c>
      <c r="AS24" s="12">
        <v>3</v>
      </c>
      <c r="AT24" s="30">
        <v>7</v>
      </c>
      <c r="AU24" s="18">
        <f t="shared" si="7"/>
        <v>41</v>
      </c>
      <c r="AV24" s="18">
        <f t="shared" si="8"/>
        <v>97.61904761904762</v>
      </c>
      <c r="AW24" s="13">
        <v>4</v>
      </c>
      <c r="AX24" s="19">
        <v>7</v>
      </c>
      <c r="AY24" s="13">
        <v>17</v>
      </c>
      <c r="AZ24" s="11">
        <v>12</v>
      </c>
      <c r="BA24" s="11">
        <v>11</v>
      </c>
      <c r="BB24" s="13">
        <v>7</v>
      </c>
      <c r="BC24" s="13">
        <v>9</v>
      </c>
      <c r="BD24" s="20">
        <f t="shared" si="9"/>
        <v>67</v>
      </c>
      <c r="BE24" s="21">
        <f t="shared" si="10"/>
        <v>95.714285714285722</v>
      </c>
      <c r="BF24" s="11">
        <v>9</v>
      </c>
      <c r="BG24" s="11">
        <v>8</v>
      </c>
      <c r="BH24" s="11">
        <v>8</v>
      </c>
      <c r="BI24" s="11">
        <v>9</v>
      </c>
      <c r="BJ24" s="11">
        <v>5</v>
      </c>
      <c r="BK24" s="11">
        <v>2</v>
      </c>
      <c r="BL24" s="11">
        <v>8</v>
      </c>
      <c r="BM24" s="7">
        <f t="shared" si="0"/>
        <v>49</v>
      </c>
      <c r="BN24" s="7">
        <f t="shared" si="11"/>
        <v>98</v>
      </c>
      <c r="BO24" s="11">
        <v>2</v>
      </c>
      <c r="BP24" s="11">
        <v>4</v>
      </c>
      <c r="BQ24" s="36">
        <v>3</v>
      </c>
      <c r="BR24" s="11">
        <v>3</v>
      </c>
      <c r="BS24" s="11">
        <v>2</v>
      </c>
      <c r="BT24" s="11">
        <v>2</v>
      </c>
      <c r="BU24" s="11">
        <v>3</v>
      </c>
      <c r="BV24" s="10">
        <f t="shared" si="12"/>
        <v>19</v>
      </c>
      <c r="BW24" s="10">
        <f t="shared" si="13"/>
        <v>95</v>
      </c>
      <c r="BX24" s="11">
        <v>0</v>
      </c>
      <c r="BY24" s="11">
        <v>0</v>
      </c>
      <c r="BZ24" s="11"/>
      <c r="CA24" s="11"/>
      <c r="CB24" s="11"/>
      <c r="CC24" s="11"/>
      <c r="CD24" s="11"/>
      <c r="CE24" s="11"/>
      <c r="CF24" s="11">
        <f t="shared" si="14"/>
        <v>0</v>
      </c>
      <c r="CG24" s="11" t="e">
        <f t="shared" si="15"/>
        <v>#DIV/0!</v>
      </c>
    </row>
    <row r="25" spans="1:85" ht="18">
      <c r="A25" s="24">
        <v>21</v>
      </c>
      <c r="B25" s="38" t="s">
        <v>40</v>
      </c>
      <c r="C25">
        <v>3</v>
      </c>
      <c r="D25">
        <v>8</v>
      </c>
      <c r="E25" s="12">
        <v>9</v>
      </c>
      <c r="F25">
        <v>7</v>
      </c>
      <c r="G25" s="12">
        <v>6</v>
      </c>
      <c r="H25" s="12">
        <v>5</v>
      </c>
      <c r="I25" s="12">
        <v>11</v>
      </c>
      <c r="J25" s="12"/>
      <c r="K25" s="12"/>
      <c r="L25" s="30"/>
      <c r="M25" s="14">
        <f t="shared" si="1"/>
        <v>49</v>
      </c>
      <c r="N25" s="14">
        <f t="shared" si="2"/>
        <v>90.740740740740748</v>
      </c>
      <c r="O25" s="30">
        <v>6</v>
      </c>
      <c r="P25">
        <v>6</v>
      </c>
      <c r="Q25" s="12">
        <v>7</v>
      </c>
      <c r="R25">
        <v>9</v>
      </c>
      <c r="S25" s="34">
        <v>5</v>
      </c>
      <c r="T25" s="35">
        <v>3</v>
      </c>
      <c r="U25" s="11">
        <v>6</v>
      </c>
      <c r="W25" s="30"/>
      <c r="X25" s="13"/>
      <c r="Y25" s="13"/>
      <c r="Z25" s="15">
        <f t="shared" si="3"/>
        <v>42</v>
      </c>
      <c r="AA25" s="15">
        <f t="shared" si="4"/>
        <v>93.333333333333329</v>
      </c>
      <c r="AB25">
        <v>5</v>
      </c>
      <c r="AC25" s="12">
        <v>12</v>
      </c>
      <c r="AD25" s="12">
        <v>7</v>
      </c>
      <c r="AE25">
        <v>8</v>
      </c>
      <c r="AF25" s="12">
        <v>2</v>
      </c>
      <c r="AG25" s="183">
        <v>1</v>
      </c>
      <c r="AH25" s="11">
        <v>8</v>
      </c>
      <c r="AI25" s="11"/>
      <c r="AJ25" s="11"/>
      <c r="AK25" s="11"/>
      <c r="AL25" s="17">
        <f t="shared" si="5"/>
        <v>43</v>
      </c>
      <c r="AM25" s="17">
        <f t="shared" si="6"/>
        <v>87.755102040816325</v>
      </c>
      <c r="AN25" s="13">
        <v>4</v>
      </c>
      <c r="AO25" s="12">
        <v>4</v>
      </c>
      <c r="AP25" s="13">
        <v>7</v>
      </c>
      <c r="AQ25" s="11">
        <v>8</v>
      </c>
      <c r="AR25" s="13">
        <v>7</v>
      </c>
      <c r="AS25" s="12">
        <v>3</v>
      </c>
      <c r="AT25" s="30">
        <v>7</v>
      </c>
      <c r="AU25" s="18">
        <f t="shared" si="7"/>
        <v>40</v>
      </c>
      <c r="AV25" s="18">
        <f t="shared" si="8"/>
        <v>95.238095238095227</v>
      </c>
      <c r="AW25" s="13">
        <v>2</v>
      </c>
      <c r="AX25" s="19">
        <v>7</v>
      </c>
      <c r="AY25" s="13">
        <v>16</v>
      </c>
      <c r="AZ25" s="11">
        <v>12</v>
      </c>
      <c r="BA25" s="11">
        <v>11</v>
      </c>
      <c r="BB25" s="13">
        <v>6</v>
      </c>
      <c r="BC25" s="13">
        <v>10</v>
      </c>
      <c r="BD25" s="20">
        <f t="shared" si="9"/>
        <v>64</v>
      </c>
      <c r="BE25" s="21">
        <f t="shared" si="10"/>
        <v>91.428571428571431</v>
      </c>
      <c r="BF25" s="11">
        <v>7</v>
      </c>
      <c r="BG25" s="11">
        <v>8</v>
      </c>
      <c r="BH25" s="11">
        <v>8</v>
      </c>
      <c r="BI25" s="11">
        <v>7</v>
      </c>
      <c r="BJ25" s="11">
        <v>5</v>
      </c>
      <c r="BK25" s="11">
        <v>1</v>
      </c>
      <c r="BL25" s="11">
        <v>8</v>
      </c>
      <c r="BM25" s="7">
        <f t="shared" si="0"/>
        <v>44</v>
      </c>
      <c r="BN25" s="7">
        <f t="shared" si="11"/>
        <v>88</v>
      </c>
      <c r="BO25" s="11">
        <v>2</v>
      </c>
      <c r="BP25" s="11">
        <v>4</v>
      </c>
      <c r="BQ25" s="36">
        <v>3</v>
      </c>
      <c r="BR25" s="11">
        <v>3</v>
      </c>
      <c r="BS25" s="11">
        <v>2</v>
      </c>
      <c r="BT25" s="11">
        <v>2</v>
      </c>
      <c r="BU25" s="11">
        <v>4</v>
      </c>
      <c r="BV25" s="10">
        <f t="shared" si="12"/>
        <v>20</v>
      </c>
      <c r="BW25" s="10">
        <f t="shared" si="13"/>
        <v>100</v>
      </c>
      <c r="BX25" s="11">
        <v>0</v>
      </c>
      <c r="BY25" s="11">
        <v>0</v>
      </c>
      <c r="BZ25" s="11"/>
      <c r="CA25" s="11"/>
      <c r="CB25" s="11"/>
      <c r="CC25" s="11"/>
      <c r="CD25" s="11"/>
      <c r="CE25" s="11"/>
      <c r="CF25" s="11">
        <f t="shared" si="14"/>
        <v>0</v>
      </c>
      <c r="CG25" s="11" t="e">
        <f t="shared" si="15"/>
        <v>#DIV/0!</v>
      </c>
    </row>
    <row r="26" spans="1:85" ht="18">
      <c r="A26" s="32">
        <v>22</v>
      </c>
      <c r="B26" s="38" t="s">
        <v>41</v>
      </c>
      <c r="C26">
        <v>4</v>
      </c>
      <c r="D26">
        <v>7</v>
      </c>
      <c r="E26" s="12">
        <v>7</v>
      </c>
      <c r="F26">
        <v>8</v>
      </c>
      <c r="G26" s="12">
        <v>5</v>
      </c>
      <c r="H26" s="12">
        <v>5</v>
      </c>
      <c r="I26" s="12">
        <v>11</v>
      </c>
      <c r="J26" s="12"/>
      <c r="K26" s="12"/>
      <c r="L26" s="30"/>
      <c r="M26" s="14">
        <f t="shared" si="1"/>
        <v>47</v>
      </c>
      <c r="N26" s="14">
        <f t="shared" si="2"/>
        <v>87.037037037037038</v>
      </c>
      <c r="O26" s="30">
        <v>5</v>
      </c>
      <c r="P26">
        <v>6</v>
      </c>
      <c r="Q26" s="12">
        <v>6</v>
      </c>
      <c r="R26">
        <v>8</v>
      </c>
      <c r="S26" s="34">
        <v>2</v>
      </c>
      <c r="T26" s="35">
        <v>3</v>
      </c>
      <c r="U26" s="11">
        <v>4</v>
      </c>
      <c r="W26" s="30"/>
      <c r="X26" s="13"/>
      <c r="Y26" s="13"/>
      <c r="Z26" s="15">
        <f t="shared" si="3"/>
        <v>34</v>
      </c>
      <c r="AA26" s="15">
        <f t="shared" si="4"/>
        <v>75.555555555555557</v>
      </c>
      <c r="AB26">
        <v>5</v>
      </c>
      <c r="AC26" s="12">
        <v>12</v>
      </c>
      <c r="AD26" s="12">
        <v>7</v>
      </c>
      <c r="AE26">
        <v>8</v>
      </c>
      <c r="AF26" s="12">
        <v>1</v>
      </c>
      <c r="AG26" s="183">
        <v>1</v>
      </c>
      <c r="AH26" s="11">
        <v>7</v>
      </c>
      <c r="AI26" s="11"/>
      <c r="AJ26" s="11"/>
      <c r="AK26" s="11"/>
      <c r="AL26" s="17">
        <f t="shared" si="5"/>
        <v>41</v>
      </c>
      <c r="AM26" s="17">
        <f t="shared" si="6"/>
        <v>83.673469387755105</v>
      </c>
      <c r="AN26" s="13">
        <v>3</v>
      </c>
      <c r="AO26" s="12">
        <v>4</v>
      </c>
      <c r="AP26" s="13">
        <v>7</v>
      </c>
      <c r="AQ26" s="11">
        <v>7</v>
      </c>
      <c r="AR26" s="13">
        <v>6</v>
      </c>
      <c r="AS26" s="12">
        <v>3</v>
      </c>
      <c r="AT26" s="30">
        <v>7</v>
      </c>
      <c r="AU26" s="18">
        <f t="shared" si="7"/>
        <v>37</v>
      </c>
      <c r="AV26" s="18">
        <f t="shared" si="8"/>
        <v>88.095238095238088</v>
      </c>
      <c r="AW26" s="13">
        <v>4</v>
      </c>
      <c r="AX26" s="19">
        <v>6</v>
      </c>
      <c r="AY26" s="13">
        <v>16</v>
      </c>
      <c r="AZ26" s="11">
        <v>11</v>
      </c>
      <c r="BA26" s="11">
        <v>11</v>
      </c>
      <c r="BB26" s="13">
        <v>7</v>
      </c>
      <c r="BC26" s="13">
        <v>10</v>
      </c>
      <c r="BD26" s="20">
        <f t="shared" si="9"/>
        <v>65</v>
      </c>
      <c r="BE26" s="21">
        <f t="shared" si="10"/>
        <v>92.857142857142861</v>
      </c>
      <c r="BF26" s="11">
        <v>7</v>
      </c>
      <c r="BG26" s="11">
        <v>8</v>
      </c>
      <c r="BH26" s="11">
        <v>7</v>
      </c>
      <c r="BI26" s="11">
        <v>7</v>
      </c>
      <c r="BJ26" s="11">
        <v>3</v>
      </c>
      <c r="BK26" s="11">
        <v>1</v>
      </c>
      <c r="BL26" s="11">
        <v>6</v>
      </c>
      <c r="BM26" s="7">
        <f t="shared" si="0"/>
        <v>39</v>
      </c>
      <c r="BN26" s="7">
        <f t="shared" si="11"/>
        <v>78</v>
      </c>
      <c r="BO26" s="11">
        <v>2</v>
      </c>
      <c r="BP26" s="11">
        <v>1</v>
      </c>
      <c r="BQ26" s="36">
        <v>3</v>
      </c>
      <c r="BR26" s="11">
        <v>3</v>
      </c>
      <c r="BS26" s="11">
        <v>1</v>
      </c>
      <c r="BT26" s="11">
        <v>1</v>
      </c>
      <c r="BU26" s="11">
        <v>4</v>
      </c>
      <c r="BV26" s="10">
        <f t="shared" si="12"/>
        <v>15</v>
      </c>
      <c r="BW26" s="10">
        <f t="shared" si="13"/>
        <v>75</v>
      </c>
      <c r="BX26" s="11">
        <v>0</v>
      </c>
      <c r="BY26" s="11">
        <v>0</v>
      </c>
      <c r="BZ26" s="11"/>
      <c r="CA26" s="11"/>
      <c r="CB26" s="11"/>
      <c r="CC26" s="11"/>
      <c r="CD26" s="11"/>
      <c r="CE26" s="11"/>
      <c r="CF26" s="11">
        <f t="shared" si="14"/>
        <v>0</v>
      </c>
      <c r="CG26" s="11" t="e">
        <f t="shared" si="15"/>
        <v>#DIV/0!</v>
      </c>
    </row>
    <row r="27" spans="1:85" ht="18">
      <c r="A27" s="24">
        <v>23</v>
      </c>
      <c r="B27" s="38" t="s">
        <v>42</v>
      </c>
      <c r="C27">
        <v>5</v>
      </c>
      <c r="D27">
        <v>4</v>
      </c>
      <c r="E27" s="12">
        <v>8</v>
      </c>
      <c r="F27">
        <v>8</v>
      </c>
      <c r="G27" s="12">
        <v>6</v>
      </c>
      <c r="H27" s="12">
        <v>5</v>
      </c>
      <c r="I27" s="12">
        <v>10</v>
      </c>
      <c r="J27" s="12"/>
      <c r="K27" s="12"/>
      <c r="L27" s="30"/>
      <c r="M27" s="14">
        <f t="shared" si="1"/>
        <v>46</v>
      </c>
      <c r="N27" s="14">
        <f t="shared" si="2"/>
        <v>85.18518518518519</v>
      </c>
      <c r="O27" s="30">
        <v>7</v>
      </c>
      <c r="P27">
        <v>6</v>
      </c>
      <c r="Q27" s="12">
        <v>7</v>
      </c>
      <c r="R27">
        <v>10</v>
      </c>
      <c r="S27" s="34">
        <v>5</v>
      </c>
      <c r="T27" s="35">
        <v>4</v>
      </c>
      <c r="U27" s="11">
        <v>5</v>
      </c>
      <c r="W27" s="30"/>
      <c r="X27" s="13"/>
      <c r="Y27" s="13"/>
      <c r="Z27" s="15">
        <f t="shared" si="3"/>
        <v>44</v>
      </c>
      <c r="AA27" s="15">
        <f t="shared" si="4"/>
        <v>97.777777777777771</v>
      </c>
      <c r="AB27">
        <v>6</v>
      </c>
      <c r="AC27" s="12">
        <v>12</v>
      </c>
      <c r="AD27" s="12">
        <v>7</v>
      </c>
      <c r="AE27">
        <v>9</v>
      </c>
      <c r="AF27" s="12">
        <v>2</v>
      </c>
      <c r="AG27" s="183">
        <v>1</v>
      </c>
      <c r="AH27" s="11">
        <v>9</v>
      </c>
      <c r="AI27" s="11"/>
      <c r="AJ27" s="11"/>
      <c r="AK27" s="11"/>
      <c r="AL27" s="17">
        <f t="shared" si="5"/>
        <v>46</v>
      </c>
      <c r="AM27" s="17">
        <f t="shared" si="6"/>
        <v>93.877551020408163</v>
      </c>
      <c r="AN27" s="13">
        <v>5</v>
      </c>
      <c r="AO27" s="12">
        <v>3</v>
      </c>
      <c r="AP27" s="13">
        <v>5</v>
      </c>
      <c r="AQ27" s="11">
        <v>8</v>
      </c>
      <c r="AR27" s="13">
        <v>7</v>
      </c>
      <c r="AS27" s="12">
        <v>3</v>
      </c>
      <c r="AT27" s="30">
        <v>7</v>
      </c>
      <c r="AU27" s="18">
        <f t="shared" si="7"/>
        <v>38</v>
      </c>
      <c r="AV27" s="18">
        <f t="shared" si="8"/>
        <v>90.476190476190482</v>
      </c>
      <c r="AW27" s="13">
        <v>3</v>
      </c>
      <c r="AX27" s="19">
        <v>6</v>
      </c>
      <c r="AY27" s="13">
        <v>16</v>
      </c>
      <c r="AZ27" s="11">
        <v>12</v>
      </c>
      <c r="BA27" s="11">
        <v>9</v>
      </c>
      <c r="BB27" s="13">
        <v>7</v>
      </c>
      <c r="BC27" s="13">
        <v>8</v>
      </c>
      <c r="BD27" s="20">
        <f t="shared" si="9"/>
        <v>61</v>
      </c>
      <c r="BE27" s="21">
        <f t="shared" si="10"/>
        <v>87.142857142857139</v>
      </c>
      <c r="BF27" s="11">
        <v>9</v>
      </c>
      <c r="BG27" s="11">
        <v>8</v>
      </c>
      <c r="BH27" s="11">
        <v>6</v>
      </c>
      <c r="BI27" s="11">
        <v>8</v>
      </c>
      <c r="BJ27" s="11">
        <v>5</v>
      </c>
      <c r="BK27" s="11">
        <v>2</v>
      </c>
      <c r="BL27" s="11">
        <v>9</v>
      </c>
      <c r="BM27" s="7">
        <f t="shared" si="0"/>
        <v>47</v>
      </c>
      <c r="BN27" s="7">
        <f t="shared" si="11"/>
        <v>94</v>
      </c>
      <c r="BO27" s="11">
        <v>2</v>
      </c>
      <c r="BP27" s="11">
        <v>4</v>
      </c>
      <c r="BQ27" s="36">
        <v>2</v>
      </c>
      <c r="BR27" s="11">
        <v>3</v>
      </c>
      <c r="BS27" s="11">
        <v>2</v>
      </c>
      <c r="BT27" s="11">
        <v>2</v>
      </c>
      <c r="BU27" s="11">
        <v>4</v>
      </c>
      <c r="BV27" s="10">
        <f t="shared" si="12"/>
        <v>19</v>
      </c>
      <c r="BW27" s="10">
        <f t="shared" si="13"/>
        <v>95</v>
      </c>
      <c r="BX27" s="11">
        <v>0</v>
      </c>
      <c r="BY27" s="11">
        <v>0</v>
      </c>
      <c r="BZ27" s="11"/>
      <c r="CA27" s="11"/>
      <c r="CB27" s="11"/>
      <c r="CC27" s="11"/>
      <c r="CD27" s="11"/>
      <c r="CE27" s="11"/>
      <c r="CF27" s="11">
        <f t="shared" si="14"/>
        <v>0</v>
      </c>
      <c r="CG27" s="11" t="e">
        <f t="shared" si="15"/>
        <v>#DIV/0!</v>
      </c>
    </row>
    <row r="28" spans="1:85" ht="18">
      <c r="A28" s="32">
        <v>24</v>
      </c>
      <c r="B28" s="38" t="s">
        <v>43</v>
      </c>
      <c r="C28">
        <v>5</v>
      </c>
      <c r="D28">
        <v>8</v>
      </c>
      <c r="E28" s="12">
        <v>7</v>
      </c>
      <c r="F28">
        <v>8</v>
      </c>
      <c r="G28" s="12">
        <v>5</v>
      </c>
      <c r="H28" s="12">
        <v>5</v>
      </c>
      <c r="I28" s="12">
        <v>11</v>
      </c>
      <c r="J28" s="12"/>
      <c r="K28" s="12"/>
      <c r="L28" s="30"/>
      <c r="M28" s="14">
        <f t="shared" si="1"/>
        <v>49</v>
      </c>
      <c r="N28" s="14">
        <f t="shared" si="2"/>
        <v>90.740740740740748</v>
      </c>
      <c r="O28" s="30">
        <v>7</v>
      </c>
      <c r="P28">
        <v>5</v>
      </c>
      <c r="Q28" s="12">
        <v>6</v>
      </c>
      <c r="R28">
        <v>10</v>
      </c>
      <c r="S28" s="34">
        <v>5</v>
      </c>
      <c r="T28" s="35">
        <v>3</v>
      </c>
      <c r="U28" s="11">
        <v>6</v>
      </c>
      <c r="W28" s="30"/>
      <c r="X28" s="13"/>
      <c r="Y28" s="13"/>
      <c r="Z28" s="15">
        <f t="shared" si="3"/>
        <v>42</v>
      </c>
      <c r="AA28" s="15">
        <f t="shared" si="4"/>
        <v>93.333333333333329</v>
      </c>
      <c r="AB28">
        <v>6</v>
      </c>
      <c r="AC28" s="12">
        <v>9</v>
      </c>
      <c r="AD28" s="12">
        <v>7</v>
      </c>
      <c r="AE28">
        <v>9</v>
      </c>
      <c r="AF28" s="12">
        <v>2</v>
      </c>
      <c r="AG28" s="183">
        <v>1</v>
      </c>
      <c r="AH28" s="11">
        <v>10</v>
      </c>
      <c r="AI28" s="11"/>
      <c r="AJ28" s="11"/>
      <c r="AK28" s="11"/>
      <c r="AL28" s="17">
        <f t="shared" si="5"/>
        <v>44</v>
      </c>
      <c r="AM28" s="17">
        <f t="shared" si="6"/>
        <v>89.795918367346943</v>
      </c>
      <c r="AN28" s="13">
        <v>3</v>
      </c>
      <c r="AO28" s="12">
        <v>4</v>
      </c>
      <c r="AP28" s="13">
        <v>7</v>
      </c>
      <c r="AQ28" s="11">
        <v>8</v>
      </c>
      <c r="AR28" s="13">
        <v>6</v>
      </c>
      <c r="AS28" s="12">
        <v>3</v>
      </c>
      <c r="AT28" s="30">
        <v>8</v>
      </c>
      <c r="AU28" s="18">
        <f t="shared" si="7"/>
        <v>39</v>
      </c>
      <c r="AV28" s="18">
        <f t="shared" si="8"/>
        <v>92.857142857142861</v>
      </c>
      <c r="AW28" s="13">
        <v>4</v>
      </c>
      <c r="AX28" s="19">
        <v>7</v>
      </c>
      <c r="AY28" s="13">
        <v>17</v>
      </c>
      <c r="AZ28" s="11">
        <v>12</v>
      </c>
      <c r="BA28" s="11">
        <v>10</v>
      </c>
      <c r="BB28" s="13">
        <v>7</v>
      </c>
      <c r="BC28" s="13">
        <v>11</v>
      </c>
      <c r="BD28" s="20">
        <f t="shared" si="9"/>
        <v>68</v>
      </c>
      <c r="BE28" s="21">
        <f t="shared" si="10"/>
        <v>97.142857142857139</v>
      </c>
      <c r="BF28" s="11">
        <v>7</v>
      </c>
      <c r="BG28" s="11">
        <v>8</v>
      </c>
      <c r="BH28" s="11">
        <v>7</v>
      </c>
      <c r="BI28" s="11">
        <v>8</v>
      </c>
      <c r="BJ28" s="11">
        <v>5</v>
      </c>
      <c r="BK28" s="11">
        <v>1</v>
      </c>
      <c r="BL28" s="11">
        <v>9</v>
      </c>
      <c r="BM28" s="7">
        <f t="shared" si="0"/>
        <v>45</v>
      </c>
      <c r="BN28" s="7">
        <f t="shared" si="11"/>
        <v>90</v>
      </c>
      <c r="BO28" s="11">
        <v>2</v>
      </c>
      <c r="BP28" s="11">
        <v>3</v>
      </c>
      <c r="BQ28" s="36">
        <v>3</v>
      </c>
      <c r="BR28" s="11">
        <v>3</v>
      </c>
      <c r="BS28" s="11">
        <v>2</v>
      </c>
      <c r="BT28" s="11">
        <v>2</v>
      </c>
      <c r="BU28" s="11">
        <v>4</v>
      </c>
      <c r="BV28" s="10">
        <f t="shared" si="12"/>
        <v>19</v>
      </c>
      <c r="BW28" s="10">
        <f t="shared" si="13"/>
        <v>95</v>
      </c>
      <c r="BX28" s="11">
        <v>0</v>
      </c>
      <c r="BY28" s="11">
        <v>0</v>
      </c>
      <c r="BZ28" s="11"/>
      <c r="CA28" s="11"/>
      <c r="CB28" s="11"/>
      <c r="CC28" s="11"/>
      <c r="CD28" s="11"/>
      <c r="CE28" s="11"/>
      <c r="CF28" s="11">
        <f t="shared" si="14"/>
        <v>0</v>
      </c>
      <c r="CG28" s="11" t="e">
        <f t="shared" si="15"/>
        <v>#DIV/0!</v>
      </c>
    </row>
    <row r="29" spans="1:85" ht="18">
      <c r="A29" s="24">
        <v>25</v>
      </c>
      <c r="B29" s="38" t="s">
        <v>44</v>
      </c>
      <c r="C29">
        <v>5</v>
      </c>
      <c r="D29">
        <v>8</v>
      </c>
      <c r="E29" s="12">
        <v>9</v>
      </c>
      <c r="F29">
        <v>8</v>
      </c>
      <c r="G29" s="12">
        <v>6</v>
      </c>
      <c r="H29" s="12">
        <v>2</v>
      </c>
      <c r="I29" s="12">
        <v>12</v>
      </c>
      <c r="J29" s="12"/>
      <c r="K29" s="12"/>
      <c r="L29" s="30"/>
      <c r="M29" s="14">
        <f t="shared" si="1"/>
        <v>50</v>
      </c>
      <c r="N29" s="14">
        <f t="shared" si="2"/>
        <v>92.592592592592595</v>
      </c>
      <c r="O29" s="30">
        <v>7</v>
      </c>
      <c r="P29">
        <v>6</v>
      </c>
      <c r="Q29" s="12">
        <v>7</v>
      </c>
      <c r="R29">
        <v>10</v>
      </c>
      <c r="S29" s="34">
        <v>5</v>
      </c>
      <c r="T29" s="35">
        <v>3</v>
      </c>
      <c r="U29" s="11">
        <v>6</v>
      </c>
      <c r="W29" s="30"/>
      <c r="X29" s="13"/>
      <c r="Y29" s="13"/>
      <c r="Z29" s="15">
        <f t="shared" si="3"/>
        <v>44</v>
      </c>
      <c r="AA29" s="15">
        <f t="shared" si="4"/>
        <v>97.777777777777771</v>
      </c>
      <c r="AB29">
        <v>6</v>
      </c>
      <c r="AC29" s="12">
        <v>12</v>
      </c>
      <c r="AD29" s="12">
        <v>8</v>
      </c>
      <c r="AE29">
        <v>9</v>
      </c>
      <c r="AF29" s="12">
        <v>2</v>
      </c>
      <c r="AG29" s="183">
        <v>1</v>
      </c>
      <c r="AH29" s="11">
        <v>10</v>
      </c>
      <c r="AI29" s="11"/>
      <c r="AJ29" s="11"/>
      <c r="AK29" s="11"/>
      <c r="AL29" s="17">
        <f t="shared" si="5"/>
        <v>48</v>
      </c>
      <c r="AM29" s="17">
        <f t="shared" si="6"/>
        <v>97.959183673469383</v>
      </c>
      <c r="AN29" s="13">
        <v>5</v>
      </c>
      <c r="AO29" s="12">
        <v>4</v>
      </c>
      <c r="AP29" s="13">
        <v>7</v>
      </c>
      <c r="AQ29" s="11">
        <v>8</v>
      </c>
      <c r="AR29" s="13">
        <v>7</v>
      </c>
      <c r="AS29" s="12">
        <v>3</v>
      </c>
      <c r="AT29" s="30">
        <v>8</v>
      </c>
      <c r="AU29" s="18">
        <f t="shared" si="7"/>
        <v>42</v>
      </c>
      <c r="AV29" s="18">
        <f t="shared" si="8"/>
        <v>100</v>
      </c>
      <c r="AW29" s="13">
        <v>3</v>
      </c>
      <c r="AX29" s="19">
        <v>7</v>
      </c>
      <c r="AY29" s="13">
        <v>16</v>
      </c>
      <c r="AZ29" s="11">
        <v>12</v>
      </c>
      <c r="BA29" s="11">
        <v>9</v>
      </c>
      <c r="BB29" s="13">
        <v>5</v>
      </c>
      <c r="BC29" s="13">
        <v>11</v>
      </c>
      <c r="BD29" s="20">
        <f t="shared" si="9"/>
        <v>63</v>
      </c>
      <c r="BE29" s="21">
        <f t="shared" si="10"/>
        <v>90</v>
      </c>
      <c r="BF29" s="11">
        <v>9</v>
      </c>
      <c r="BG29" s="11">
        <v>8</v>
      </c>
      <c r="BH29" s="11">
        <v>8</v>
      </c>
      <c r="BI29" s="11">
        <v>9</v>
      </c>
      <c r="BJ29" s="11">
        <v>5</v>
      </c>
      <c r="BK29" s="11">
        <v>1</v>
      </c>
      <c r="BL29" s="11">
        <v>9</v>
      </c>
      <c r="BM29" s="7">
        <f t="shared" si="0"/>
        <v>49</v>
      </c>
      <c r="BN29" s="7">
        <f t="shared" si="11"/>
        <v>98</v>
      </c>
      <c r="BO29" s="11">
        <v>2</v>
      </c>
      <c r="BP29" s="11">
        <v>3</v>
      </c>
      <c r="BQ29" s="36">
        <v>2</v>
      </c>
      <c r="BR29" s="11">
        <v>3</v>
      </c>
      <c r="BS29" s="11">
        <v>2</v>
      </c>
      <c r="BT29" s="11">
        <v>1</v>
      </c>
      <c r="BU29" s="11">
        <v>4</v>
      </c>
      <c r="BV29" s="10">
        <f t="shared" si="12"/>
        <v>17</v>
      </c>
      <c r="BW29" s="10">
        <f t="shared" si="13"/>
        <v>85</v>
      </c>
      <c r="BX29" s="11">
        <v>0</v>
      </c>
      <c r="BY29" s="11">
        <v>0</v>
      </c>
      <c r="BZ29" s="11"/>
      <c r="CA29" s="11"/>
      <c r="CB29" s="11"/>
      <c r="CC29" s="11"/>
      <c r="CD29" s="11"/>
      <c r="CE29" s="11"/>
      <c r="CF29" s="11">
        <f t="shared" si="14"/>
        <v>0</v>
      </c>
      <c r="CG29" s="11" t="e">
        <f t="shared" si="15"/>
        <v>#DIV/0!</v>
      </c>
    </row>
    <row r="30" spans="1:85" ht="18">
      <c r="A30" s="32">
        <v>26</v>
      </c>
      <c r="B30" s="38" t="s">
        <v>45</v>
      </c>
      <c r="C30">
        <v>5</v>
      </c>
      <c r="D30">
        <v>6</v>
      </c>
      <c r="E30" s="12">
        <v>7</v>
      </c>
      <c r="F30">
        <v>8</v>
      </c>
      <c r="G30" s="12">
        <v>6</v>
      </c>
      <c r="H30" s="12">
        <v>4</v>
      </c>
      <c r="I30" s="12">
        <v>8</v>
      </c>
      <c r="J30" s="12"/>
      <c r="K30" s="12"/>
      <c r="L30" s="30"/>
      <c r="M30" s="14">
        <f t="shared" si="1"/>
        <v>44</v>
      </c>
      <c r="N30" s="14">
        <f t="shared" si="2"/>
        <v>81.481481481481481</v>
      </c>
      <c r="O30" s="30">
        <v>6</v>
      </c>
      <c r="P30">
        <v>5</v>
      </c>
      <c r="Q30" s="12">
        <v>7</v>
      </c>
      <c r="R30">
        <v>9</v>
      </c>
      <c r="S30" s="34">
        <v>5</v>
      </c>
      <c r="T30" s="35">
        <v>3</v>
      </c>
      <c r="U30" s="11">
        <v>6</v>
      </c>
      <c r="W30" s="30"/>
      <c r="X30" s="13"/>
      <c r="Y30" s="13"/>
      <c r="Z30" s="15">
        <f t="shared" si="3"/>
        <v>41</v>
      </c>
      <c r="AA30" s="15">
        <f t="shared" si="4"/>
        <v>91.111111111111114</v>
      </c>
      <c r="AB30">
        <v>6</v>
      </c>
      <c r="AC30" s="12">
        <v>11</v>
      </c>
      <c r="AD30" s="12">
        <v>7</v>
      </c>
      <c r="AE30">
        <v>8</v>
      </c>
      <c r="AF30" s="12">
        <v>2</v>
      </c>
      <c r="AG30" s="183">
        <v>1</v>
      </c>
      <c r="AH30" s="11">
        <v>10</v>
      </c>
      <c r="AI30" s="11"/>
      <c r="AJ30" s="11"/>
      <c r="AK30" s="11"/>
      <c r="AL30" s="17">
        <f t="shared" si="5"/>
        <v>45</v>
      </c>
      <c r="AM30" s="17">
        <f t="shared" si="6"/>
        <v>91.83673469387756</v>
      </c>
      <c r="AN30" s="13">
        <v>4</v>
      </c>
      <c r="AO30" s="12">
        <v>4</v>
      </c>
      <c r="AP30" s="13">
        <v>7</v>
      </c>
      <c r="AQ30" s="11">
        <v>8</v>
      </c>
      <c r="AR30" s="13">
        <v>7</v>
      </c>
      <c r="AS30" s="12">
        <v>3</v>
      </c>
      <c r="AT30" s="30">
        <v>8</v>
      </c>
      <c r="AU30" s="18">
        <f t="shared" si="7"/>
        <v>41</v>
      </c>
      <c r="AV30" s="18">
        <f t="shared" si="8"/>
        <v>97.61904761904762</v>
      </c>
      <c r="AW30" s="13">
        <v>4</v>
      </c>
      <c r="AX30" s="19">
        <v>6</v>
      </c>
      <c r="AY30" s="13">
        <v>15</v>
      </c>
      <c r="AZ30" s="11">
        <v>11</v>
      </c>
      <c r="BA30" s="11">
        <v>9</v>
      </c>
      <c r="BB30" s="13">
        <v>7</v>
      </c>
      <c r="BC30" s="13">
        <v>8</v>
      </c>
      <c r="BD30" s="20">
        <f t="shared" si="9"/>
        <v>60</v>
      </c>
      <c r="BE30" s="21">
        <f t="shared" si="10"/>
        <v>85.714285714285708</v>
      </c>
      <c r="BF30" s="11">
        <v>6</v>
      </c>
      <c r="BG30" s="11">
        <v>6</v>
      </c>
      <c r="BH30" s="11">
        <v>7</v>
      </c>
      <c r="BI30" s="11">
        <v>7</v>
      </c>
      <c r="BJ30" s="11">
        <v>5</v>
      </c>
      <c r="BK30" s="11">
        <v>2</v>
      </c>
      <c r="BL30" s="11">
        <v>8</v>
      </c>
      <c r="BM30" s="7">
        <f t="shared" si="0"/>
        <v>41</v>
      </c>
      <c r="BN30" s="7">
        <f t="shared" si="11"/>
        <v>82</v>
      </c>
      <c r="BO30" s="11">
        <v>2</v>
      </c>
      <c r="BP30" s="11">
        <v>3</v>
      </c>
      <c r="BQ30" s="36">
        <v>2</v>
      </c>
      <c r="BR30" s="11">
        <v>3</v>
      </c>
      <c r="BS30" s="11">
        <v>2</v>
      </c>
      <c r="BT30" s="11">
        <v>2</v>
      </c>
      <c r="BU30" s="11">
        <v>3</v>
      </c>
      <c r="BV30" s="10">
        <f t="shared" si="12"/>
        <v>17</v>
      </c>
      <c r="BW30" s="10">
        <f t="shared" si="13"/>
        <v>85</v>
      </c>
      <c r="BX30" s="11">
        <v>0</v>
      </c>
      <c r="BY30" s="11">
        <v>0</v>
      </c>
      <c r="BZ30" s="11"/>
      <c r="CA30" s="11"/>
      <c r="CB30" s="11"/>
      <c r="CC30" s="11"/>
      <c r="CD30" s="11"/>
      <c r="CE30" s="11"/>
      <c r="CF30" s="11">
        <f t="shared" si="14"/>
        <v>0</v>
      </c>
      <c r="CG30" s="11" t="e">
        <f t="shared" si="15"/>
        <v>#DIV/0!</v>
      </c>
    </row>
    <row r="31" spans="1:85" ht="18">
      <c r="A31" s="24">
        <v>27</v>
      </c>
      <c r="B31" s="38" t="s">
        <v>46</v>
      </c>
      <c r="C31">
        <v>5</v>
      </c>
      <c r="D31">
        <v>7</v>
      </c>
      <c r="E31" s="12">
        <v>8</v>
      </c>
      <c r="F31">
        <v>8</v>
      </c>
      <c r="G31" s="12">
        <v>6</v>
      </c>
      <c r="H31" s="12">
        <v>5</v>
      </c>
      <c r="I31" s="12">
        <v>10</v>
      </c>
      <c r="J31" s="12"/>
      <c r="K31" s="12"/>
      <c r="L31" s="30"/>
      <c r="M31" s="14">
        <f t="shared" si="1"/>
        <v>49</v>
      </c>
      <c r="N31" s="14">
        <f t="shared" si="2"/>
        <v>90.740740740740748</v>
      </c>
      <c r="O31" s="30">
        <v>5</v>
      </c>
      <c r="P31">
        <v>6</v>
      </c>
      <c r="Q31" s="12">
        <v>7</v>
      </c>
      <c r="R31">
        <v>9</v>
      </c>
      <c r="S31" s="34">
        <v>5</v>
      </c>
      <c r="T31" s="35">
        <v>3</v>
      </c>
      <c r="U31" s="11">
        <v>6</v>
      </c>
      <c r="W31" s="30"/>
      <c r="X31" s="13"/>
      <c r="Y31" s="13"/>
      <c r="Z31" s="15">
        <f t="shared" si="3"/>
        <v>41</v>
      </c>
      <c r="AA31" s="15">
        <f t="shared" si="4"/>
        <v>91.111111111111114</v>
      </c>
      <c r="AB31">
        <v>5</v>
      </c>
      <c r="AC31" s="12">
        <v>13</v>
      </c>
      <c r="AD31" s="12">
        <v>8</v>
      </c>
      <c r="AE31">
        <v>7</v>
      </c>
      <c r="AF31" s="12">
        <v>2</v>
      </c>
      <c r="AG31" s="183">
        <v>1</v>
      </c>
      <c r="AH31" s="11">
        <v>10</v>
      </c>
      <c r="AI31" s="11"/>
      <c r="AJ31" s="11"/>
      <c r="AK31" s="11"/>
      <c r="AL31" s="17">
        <f t="shared" si="5"/>
        <v>46</v>
      </c>
      <c r="AM31" s="17">
        <f t="shared" si="6"/>
        <v>93.877551020408163</v>
      </c>
      <c r="AN31" s="13">
        <v>4</v>
      </c>
      <c r="AO31" s="12">
        <v>4</v>
      </c>
      <c r="AP31" s="13">
        <v>7</v>
      </c>
      <c r="AQ31" s="11">
        <v>7</v>
      </c>
      <c r="AR31" s="13">
        <v>5</v>
      </c>
      <c r="AS31" s="12">
        <v>3</v>
      </c>
      <c r="AT31" s="30">
        <v>8</v>
      </c>
      <c r="AU31" s="18">
        <f t="shared" si="7"/>
        <v>38</v>
      </c>
      <c r="AV31" s="18">
        <f t="shared" si="8"/>
        <v>90.476190476190482</v>
      </c>
      <c r="AW31" s="13">
        <v>4</v>
      </c>
      <c r="AX31" s="19">
        <v>6</v>
      </c>
      <c r="AY31" s="13">
        <v>16</v>
      </c>
      <c r="AZ31" s="11">
        <v>12</v>
      </c>
      <c r="BA31" s="11">
        <v>8</v>
      </c>
      <c r="BB31" s="13">
        <v>7</v>
      </c>
      <c r="BC31" s="13">
        <v>11</v>
      </c>
      <c r="BD31" s="20">
        <f t="shared" si="9"/>
        <v>64</v>
      </c>
      <c r="BE31" s="21">
        <f t="shared" si="10"/>
        <v>91.428571428571431</v>
      </c>
      <c r="BF31" s="11">
        <v>7</v>
      </c>
      <c r="BG31" s="11">
        <v>7</v>
      </c>
      <c r="BH31" s="11">
        <v>6</v>
      </c>
      <c r="BI31" s="11">
        <v>8</v>
      </c>
      <c r="BJ31" s="11">
        <v>5</v>
      </c>
      <c r="BK31" s="11">
        <v>1</v>
      </c>
      <c r="BL31" s="11">
        <v>9</v>
      </c>
      <c r="BM31" s="7">
        <f t="shared" si="0"/>
        <v>43</v>
      </c>
      <c r="BN31" s="7">
        <f t="shared" si="11"/>
        <v>86</v>
      </c>
      <c r="BO31" s="11">
        <v>2</v>
      </c>
      <c r="BP31" s="11">
        <v>4</v>
      </c>
      <c r="BQ31" s="36">
        <v>3</v>
      </c>
      <c r="BR31" s="11">
        <v>3</v>
      </c>
      <c r="BS31" s="11">
        <v>2</v>
      </c>
      <c r="BT31" s="11">
        <v>2</v>
      </c>
      <c r="BU31" s="11">
        <v>4</v>
      </c>
      <c r="BV31" s="10">
        <f t="shared" si="12"/>
        <v>20</v>
      </c>
      <c r="BW31" s="10">
        <f t="shared" si="13"/>
        <v>100</v>
      </c>
      <c r="BX31" s="11">
        <v>0</v>
      </c>
      <c r="BY31" s="11">
        <v>0</v>
      </c>
      <c r="BZ31" s="11"/>
      <c r="CA31" s="11"/>
      <c r="CB31" s="11"/>
      <c r="CC31" s="11"/>
      <c r="CD31" s="11"/>
      <c r="CE31" s="11"/>
      <c r="CF31" s="11">
        <f t="shared" si="14"/>
        <v>0</v>
      </c>
      <c r="CG31" s="11" t="e">
        <f t="shared" si="15"/>
        <v>#DIV/0!</v>
      </c>
    </row>
    <row r="32" spans="1:85" ht="18">
      <c r="A32" s="32">
        <v>28</v>
      </c>
      <c r="B32" s="38" t="s">
        <v>47</v>
      </c>
      <c r="C32">
        <v>5</v>
      </c>
      <c r="D32">
        <v>8</v>
      </c>
      <c r="E32" s="12">
        <v>9</v>
      </c>
      <c r="F32">
        <v>8</v>
      </c>
      <c r="G32" s="12">
        <v>6</v>
      </c>
      <c r="H32" s="12">
        <v>5</v>
      </c>
      <c r="I32" s="12">
        <v>12</v>
      </c>
      <c r="J32" s="12"/>
      <c r="K32" s="12"/>
      <c r="L32" s="30"/>
      <c r="M32" s="14">
        <f t="shared" si="1"/>
        <v>53</v>
      </c>
      <c r="N32" s="14">
        <f t="shared" si="2"/>
        <v>98.148148148148152</v>
      </c>
      <c r="O32" s="30">
        <v>7</v>
      </c>
      <c r="P32">
        <v>6</v>
      </c>
      <c r="Q32" s="12">
        <v>6</v>
      </c>
      <c r="R32">
        <v>9</v>
      </c>
      <c r="S32" s="34">
        <v>5</v>
      </c>
      <c r="T32" s="35">
        <v>3</v>
      </c>
      <c r="U32" s="11">
        <v>6</v>
      </c>
      <c r="W32" s="30"/>
      <c r="X32" s="13"/>
      <c r="Y32" s="30"/>
      <c r="Z32" s="15">
        <f t="shared" si="3"/>
        <v>42</v>
      </c>
      <c r="AA32" s="15">
        <f t="shared" si="4"/>
        <v>93.333333333333329</v>
      </c>
      <c r="AB32">
        <v>6</v>
      </c>
      <c r="AC32" s="12">
        <v>12</v>
      </c>
      <c r="AD32" s="12">
        <v>8</v>
      </c>
      <c r="AE32">
        <v>8</v>
      </c>
      <c r="AF32" s="12">
        <v>2</v>
      </c>
      <c r="AG32" s="183">
        <v>1</v>
      </c>
      <c r="AH32" s="11">
        <v>10</v>
      </c>
      <c r="AI32" s="11"/>
      <c r="AJ32" s="11"/>
      <c r="AK32" s="11"/>
      <c r="AL32" s="17">
        <f t="shared" si="5"/>
        <v>47</v>
      </c>
      <c r="AM32" s="17">
        <f t="shared" si="6"/>
        <v>95.918367346938766</v>
      </c>
      <c r="AN32" s="13">
        <v>4</v>
      </c>
      <c r="AO32" s="12">
        <v>4</v>
      </c>
      <c r="AP32" s="13">
        <v>6</v>
      </c>
      <c r="AQ32" s="11">
        <v>7</v>
      </c>
      <c r="AR32" s="13">
        <v>7</v>
      </c>
      <c r="AS32" s="12">
        <v>3</v>
      </c>
      <c r="AT32" s="30">
        <v>8</v>
      </c>
      <c r="AU32" s="18">
        <f t="shared" si="7"/>
        <v>39</v>
      </c>
      <c r="AV32" s="18">
        <f t="shared" si="8"/>
        <v>92.857142857142861</v>
      </c>
      <c r="AW32" s="13">
        <v>3</v>
      </c>
      <c r="AX32" s="19">
        <v>7</v>
      </c>
      <c r="AY32" s="13">
        <v>17</v>
      </c>
      <c r="AZ32" s="11">
        <v>11</v>
      </c>
      <c r="BA32" s="11">
        <v>8</v>
      </c>
      <c r="BB32" s="13">
        <v>7</v>
      </c>
      <c r="BC32" s="13">
        <v>11</v>
      </c>
      <c r="BD32" s="20">
        <f t="shared" si="9"/>
        <v>64</v>
      </c>
      <c r="BE32" s="21">
        <f t="shared" si="10"/>
        <v>91.428571428571431</v>
      </c>
      <c r="BF32" s="11">
        <v>8</v>
      </c>
      <c r="BG32" s="11">
        <v>7</v>
      </c>
      <c r="BH32" s="11">
        <v>7</v>
      </c>
      <c r="BI32" s="11">
        <v>8</v>
      </c>
      <c r="BJ32" s="11">
        <v>5</v>
      </c>
      <c r="BK32" s="11">
        <v>1</v>
      </c>
      <c r="BL32" s="11">
        <v>9</v>
      </c>
      <c r="BM32" s="7">
        <f t="shared" si="0"/>
        <v>45</v>
      </c>
      <c r="BN32" s="7">
        <f t="shared" si="11"/>
        <v>90</v>
      </c>
      <c r="BO32" s="11">
        <v>2</v>
      </c>
      <c r="BP32" s="11">
        <v>4</v>
      </c>
      <c r="BQ32" s="36">
        <v>3</v>
      </c>
      <c r="BR32" s="11">
        <v>3</v>
      </c>
      <c r="BS32" s="11">
        <v>2</v>
      </c>
      <c r="BT32" s="11">
        <v>2</v>
      </c>
      <c r="BU32" s="11">
        <v>4</v>
      </c>
      <c r="BV32" s="10">
        <f t="shared" si="12"/>
        <v>20</v>
      </c>
      <c r="BW32" s="10">
        <f t="shared" si="13"/>
        <v>100</v>
      </c>
      <c r="BX32" s="11">
        <v>0</v>
      </c>
      <c r="BY32" s="11">
        <v>0</v>
      </c>
      <c r="BZ32" s="11"/>
      <c r="CA32" s="11"/>
      <c r="CB32" s="11"/>
      <c r="CC32" s="11"/>
      <c r="CD32" s="11"/>
      <c r="CE32" s="11"/>
      <c r="CF32" s="11">
        <f t="shared" si="14"/>
        <v>0</v>
      </c>
      <c r="CG32" s="11" t="e">
        <f t="shared" si="15"/>
        <v>#DIV/0!</v>
      </c>
    </row>
    <row r="33" spans="1:85" ht="18">
      <c r="A33" s="24">
        <v>29</v>
      </c>
      <c r="B33" s="38" t="s">
        <v>48</v>
      </c>
      <c r="C33">
        <v>5</v>
      </c>
      <c r="D33">
        <v>7</v>
      </c>
      <c r="E33" s="12">
        <v>9</v>
      </c>
      <c r="F33">
        <v>8</v>
      </c>
      <c r="G33" s="12">
        <v>6</v>
      </c>
      <c r="H33" s="12">
        <v>4</v>
      </c>
      <c r="I33" s="12">
        <v>11</v>
      </c>
      <c r="J33" s="12"/>
      <c r="K33" s="12"/>
      <c r="L33" s="30"/>
      <c r="M33" s="14">
        <f t="shared" si="1"/>
        <v>50</v>
      </c>
      <c r="N33" s="14">
        <f t="shared" si="2"/>
        <v>92.592592592592595</v>
      </c>
      <c r="O33" s="30">
        <v>7</v>
      </c>
      <c r="P33">
        <v>6</v>
      </c>
      <c r="Q33" s="12">
        <v>7</v>
      </c>
      <c r="R33">
        <v>10</v>
      </c>
      <c r="S33" s="34">
        <v>5</v>
      </c>
      <c r="T33" s="35">
        <v>3</v>
      </c>
      <c r="U33" s="11">
        <v>6</v>
      </c>
      <c r="W33" s="30"/>
      <c r="X33" s="13"/>
      <c r="Y33" s="30"/>
      <c r="Z33" s="15">
        <f t="shared" si="3"/>
        <v>44</v>
      </c>
      <c r="AA33" s="15">
        <f t="shared" si="4"/>
        <v>97.777777777777771</v>
      </c>
      <c r="AB33">
        <v>6</v>
      </c>
      <c r="AC33" s="12">
        <v>10</v>
      </c>
      <c r="AD33" s="12">
        <v>8</v>
      </c>
      <c r="AE33">
        <v>9</v>
      </c>
      <c r="AF33" s="12">
        <v>2</v>
      </c>
      <c r="AG33" s="183">
        <v>1</v>
      </c>
      <c r="AH33" s="11">
        <v>10</v>
      </c>
      <c r="AI33" s="11"/>
      <c r="AJ33" s="11"/>
      <c r="AK33" s="11"/>
      <c r="AL33" s="17">
        <f t="shared" si="5"/>
        <v>46</v>
      </c>
      <c r="AM33" s="17">
        <f t="shared" si="6"/>
        <v>93.877551020408163</v>
      </c>
      <c r="AN33" s="13">
        <v>4</v>
      </c>
      <c r="AO33" s="12">
        <v>4</v>
      </c>
      <c r="AP33" s="13">
        <v>7</v>
      </c>
      <c r="AQ33" s="11">
        <v>8</v>
      </c>
      <c r="AR33" s="13">
        <v>7</v>
      </c>
      <c r="AS33" s="12">
        <v>3</v>
      </c>
      <c r="AT33" s="30">
        <v>7</v>
      </c>
      <c r="AU33" s="18">
        <f t="shared" si="7"/>
        <v>40</v>
      </c>
      <c r="AV33" s="18">
        <f t="shared" si="8"/>
        <v>95.238095238095227</v>
      </c>
      <c r="AW33" s="13">
        <v>4</v>
      </c>
      <c r="AX33" s="19">
        <v>6</v>
      </c>
      <c r="AY33" s="13">
        <v>16</v>
      </c>
      <c r="AZ33" s="11">
        <v>11</v>
      </c>
      <c r="BA33" s="11">
        <v>9</v>
      </c>
      <c r="BB33" s="13">
        <v>6</v>
      </c>
      <c r="BC33" s="13">
        <v>11</v>
      </c>
      <c r="BD33" s="20">
        <f t="shared" si="9"/>
        <v>63</v>
      </c>
      <c r="BE33" s="21">
        <f t="shared" si="10"/>
        <v>90</v>
      </c>
      <c r="BF33" s="11">
        <v>9</v>
      </c>
      <c r="BG33" s="11">
        <v>7</v>
      </c>
      <c r="BH33" s="11">
        <v>8</v>
      </c>
      <c r="BI33" s="11">
        <v>9</v>
      </c>
      <c r="BJ33" s="11">
        <v>5</v>
      </c>
      <c r="BK33" s="11">
        <v>2</v>
      </c>
      <c r="BL33" s="11">
        <v>8</v>
      </c>
      <c r="BM33" s="7">
        <f t="shared" si="0"/>
        <v>48</v>
      </c>
      <c r="BN33" s="7">
        <f t="shared" si="11"/>
        <v>96</v>
      </c>
      <c r="BO33" s="11">
        <v>1</v>
      </c>
      <c r="BP33" s="11">
        <v>4</v>
      </c>
      <c r="BQ33" s="36">
        <v>3</v>
      </c>
      <c r="BR33" s="11">
        <v>3</v>
      </c>
      <c r="BS33" s="11">
        <v>2</v>
      </c>
      <c r="BT33" s="11">
        <v>2</v>
      </c>
      <c r="BU33" s="11">
        <v>4</v>
      </c>
      <c r="BV33" s="10">
        <f t="shared" si="12"/>
        <v>19</v>
      </c>
      <c r="BW33" s="10">
        <f t="shared" si="13"/>
        <v>95</v>
      </c>
      <c r="BX33" s="11">
        <v>0</v>
      </c>
      <c r="BY33" s="11">
        <v>0</v>
      </c>
      <c r="BZ33" s="11"/>
      <c r="CA33" s="11"/>
      <c r="CB33" s="11"/>
      <c r="CC33" s="11"/>
      <c r="CD33" s="11"/>
      <c r="CE33" s="11"/>
      <c r="CF33" s="11">
        <f t="shared" si="14"/>
        <v>0</v>
      </c>
      <c r="CG33" s="11" t="e">
        <f t="shared" si="15"/>
        <v>#DIV/0!</v>
      </c>
    </row>
    <row r="34" spans="1:85" ht="18">
      <c r="A34" s="32">
        <v>30</v>
      </c>
      <c r="B34" s="38" t="s">
        <v>49</v>
      </c>
      <c r="C34">
        <v>4</v>
      </c>
      <c r="D34">
        <v>6</v>
      </c>
      <c r="E34" s="12">
        <v>9</v>
      </c>
      <c r="F34">
        <v>8</v>
      </c>
      <c r="G34" s="12">
        <v>6</v>
      </c>
      <c r="H34" s="12">
        <v>5</v>
      </c>
      <c r="I34" s="12">
        <v>9</v>
      </c>
      <c r="J34" s="12"/>
      <c r="K34" s="12"/>
      <c r="L34" s="30"/>
      <c r="M34" s="14">
        <f t="shared" si="1"/>
        <v>47</v>
      </c>
      <c r="N34" s="14">
        <f t="shared" si="2"/>
        <v>87.037037037037038</v>
      </c>
      <c r="O34" s="30">
        <v>5</v>
      </c>
      <c r="P34">
        <v>4</v>
      </c>
      <c r="Q34" s="12">
        <v>6</v>
      </c>
      <c r="R34">
        <v>9</v>
      </c>
      <c r="S34" s="34">
        <v>4</v>
      </c>
      <c r="T34" s="35">
        <v>3</v>
      </c>
      <c r="U34" s="11">
        <v>4</v>
      </c>
      <c r="W34" s="30"/>
      <c r="X34" s="13"/>
      <c r="Y34" s="30"/>
      <c r="Z34" s="15">
        <f t="shared" si="3"/>
        <v>35</v>
      </c>
      <c r="AA34" s="15">
        <f t="shared" si="4"/>
        <v>77.777777777777786</v>
      </c>
      <c r="AB34">
        <v>6</v>
      </c>
      <c r="AC34" s="12">
        <v>6</v>
      </c>
      <c r="AD34" s="12">
        <v>7</v>
      </c>
      <c r="AE34">
        <v>7</v>
      </c>
      <c r="AF34" s="12">
        <v>1</v>
      </c>
      <c r="AG34" s="183">
        <v>1</v>
      </c>
      <c r="AH34" s="11">
        <v>8</v>
      </c>
      <c r="AI34" s="11"/>
      <c r="AJ34" s="11"/>
      <c r="AK34" s="11"/>
      <c r="AL34" s="17">
        <f t="shared" si="5"/>
        <v>36</v>
      </c>
      <c r="AM34" s="17">
        <f t="shared" si="6"/>
        <v>73.469387755102048</v>
      </c>
      <c r="AN34" s="13">
        <v>4</v>
      </c>
      <c r="AO34" s="12">
        <v>4</v>
      </c>
      <c r="AP34" s="13">
        <v>6</v>
      </c>
      <c r="AQ34" s="11">
        <v>8</v>
      </c>
      <c r="AR34" s="13">
        <v>6</v>
      </c>
      <c r="AS34" s="12">
        <v>3</v>
      </c>
      <c r="AT34" s="30">
        <v>7</v>
      </c>
      <c r="AU34" s="18">
        <f t="shared" si="7"/>
        <v>38</v>
      </c>
      <c r="AV34" s="18">
        <f t="shared" si="8"/>
        <v>90.476190476190482</v>
      </c>
      <c r="AW34" s="13">
        <v>4</v>
      </c>
      <c r="AX34" s="19">
        <v>5</v>
      </c>
      <c r="AY34" s="13">
        <v>17</v>
      </c>
      <c r="AZ34" s="11">
        <v>12</v>
      </c>
      <c r="BA34" s="11">
        <v>9</v>
      </c>
      <c r="BB34" s="13">
        <v>6</v>
      </c>
      <c r="BC34" s="13">
        <v>10</v>
      </c>
      <c r="BD34" s="20">
        <f t="shared" si="9"/>
        <v>63</v>
      </c>
      <c r="BE34" s="21">
        <f t="shared" si="10"/>
        <v>90</v>
      </c>
      <c r="BF34" s="11">
        <v>8</v>
      </c>
      <c r="BG34" s="11">
        <v>6</v>
      </c>
      <c r="BH34" s="11">
        <v>7</v>
      </c>
      <c r="BI34" s="11">
        <v>7</v>
      </c>
      <c r="BJ34" s="11">
        <v>5</v>
      </c>
      <c r="BK34" s="11">
        <v>1</v>
      </c>
      <c r="BL34" s="11">
        <v>9</v>
      </c>
      <c r="BM34" s="7">
        <f t="shared" si="0"/>
        <v>43</v>
      </c>
      <c r="BN34" s="7">
        <f t="shared" si="11"/>
        <v>86</v>
      </c>
      <c r="BO34" s="11">
        <v>2</v>
      </c>
      <c r="BP34" s="11">
        <v>3</v>
      </c>
      <c r="BQ34" s="36">
        <v>3</v>
      </c>
      <c r="BR34" s="11">
        <v>3</v>
      </c>
      <c r="BS34" s="11">
        <v>2</v>
      </c>
      <c r="BT34" s="11">
        <v>2</v>
      </c>
      <c r="BU34" s="11">
        <v>4</v>
      </c>
      <c r="BV34" s="10">
        <f t="shared" si="12"/>
        <v>19</v>
      </c>
      <c r="BW34" s="10">
        <f t="shared" si="13"/>
        <v>95</v>
      </c>
      <c r="BX34" s="11">
        <v>0</v>
      </c>
      <c r="BY34" s="11">
        <v>0</v>
      </c>
      <c r="BZ34" s="11"/>
      <c r="CA34" s="11"/>
      <c r="CB34" s="11"/>
      <c r="CC34" s="11"/>
      <c r="CD34" s="11"/>
      <c r="CE34" s="11"/>
      <c r="CF34" s="11">
        <f t="shared" si="14"/>
        <v>0</v>
      </c>
      <c r="CG34" s="11" t="e">
        <f t="shared" si="15"/>
        <v>#DIV/0!</v>
      </c>
    </row>
    <row r="35" spans="1:85" ht="18">
      <c r="A35" s="24">
        <v>31</v>
      </c>
      <c r="B35" s="38" t="s">
        <v>50</v>
      </c>
      <c r="C35">
        <v>4</v>
      </c>
      <c r="D35">
        <v>7</v>
      </c>
      <c r="E35" s="12">
        <v>8</v>
      </c>
      <c r="F35">
        <v>8</v>
      </c>
      <c r="G35" s="12">
        <v>6</v>
      </c>
      <c r="H35" s="12">
        <v>6</v>
      </c>
      <c r="I35" s="12">
        <v>1</v>
      </c>
      <c r="J35" s="12"/>
      <c r="K35" s="12"/>
      <c r="L35" s="30"/>
      <c r="M35" s="14">
        <f t="shared" si="1"/>
        <v>40</v>
      </c>
      <c r="N35" s="14">
        <f t="shared" si="2"/>
        <v>74.074074074074076</v>
      </c>
      <c r="O35" s="30">
        <v>4</v>
      </c>
      <c r="P35">
        <v>6</v>
      </c>
      <c r="Q35" s="12">
        <v>5</v>
      </c>
      <c r="R35">
        <v>9</v>
      </c>
      <c r="S35" s="34">
        <v>5</v>
      </c>
      <c r="T35" s="35">
        <v>2</v>
      </c>
      <c r="U35" s="11">
        <v>3</v>
      </c>
      <c r="W35" s="30"/>
      <c r="X35" s="13"/>
      <c r="Y35" s="30"/>
      <c r="Z35" s="15">
        <f t="shared" si="3"/>
        <v>34</v>
      </c>
      <c r="AA35" s="15">
        <f t="shared" si="4"/>
        <v>75.555555555555557</v>
      </c>
      <c r="AB35">
        <v>5</v>
      </c>
      <c r="AC35" s="12">
        <v>11</v>
      </c>
      <c r="AD35" s="12">
        <v>3</v>
      </c>
      <c r="AE35">
        <v>9</v>
      </c>
      <c r="AF35" s="12">
        <v>2</v>
      </c>
      <c r="AG35" s="183">
        <v>1</v>
      </c>
      <c r="AH35" s="11">
        <v>2</v>
      </c>
      <c r="AI35" s="11"/>
      <c r="AJ35" s="11"/>
      <c r="AK35" s="11"/>
      <c r="AL35" s="17">
        <f t="shared" si="5"/>
        <v>33</v>
      </c>
      <c r="AM35" s="17">
        <f t="shared" si="6"/>
        <v>67.346938775510196</v>
      </c>
      <c r="AN35" s="13">
        <v>4</v>
      </c>
      <c r="AO35" s="12">
        <v>4</v>
      </c>
      <c r="AP35" s="13">
        <v>6</v>
      </c>
      <c r="AQ35" s="11">
        <v>7</v>
      </c>
      <c r="AR35" s="13">
        <v>6</v>
      </c>
      <c r="AS35" s="12">
        <v>3</v>
      </c>
      <c r="AT35" s="30">
        <v>1</v>
      </c>
      <c r="AU35" s="18">
        <f t="shared" si="7"/>
        <v>31</v>
      </c>
      <c r="AV35" s="18">
        <f t="shared" si="8"/>
        <v>73.80952380952381</v>
      </c>
      <c r="AW35" s="13">
        <v>3</v>
      </c>
      <c r="AX35" s="19">
        <v>7</v>
      </c>
      <c r="AY35" s="13">
        <v>17</v>
      </c>
      <c r="AZ35" s="13">
        <v>12</v>
      </c>
      <c r="BA35" s="11">
        <v>8</v>
      </c>
      <c r="BB35" s="13">
        <v>7</v>
      </c>
      <c r="BC35" s="13">
        <v>0</v>
      </c>
      <c r="BD35" s="20">
        <f t="shared" si="9"/>
        <v>54</v>
      </c>
      <c r="BE35" s="21">
        <f t="shared" si="10"/>
        <v>77.142857142857153</v>
      </c>
      <c r="BF35" s="11">
        <v>8</v>
      </c>
      <c r="BG35" s="11">
        <v>7</v>
      </c>
      <c r="BH35" s="11">
        <v>6</v>
      </c>
      <c r="BI35" s="11">
        <v>9</v>
      </c>
      <c r="BJ35" s="11">
        <v>5</v>
      </c>
      <c r="BK35" s="11">
        <v>2</v>
      </c>
      <c r="BL35" s="11">
        <v>2</v>
      </c>
      <c r="BM35" s="7">
        <f t="shared" si="0"/>
        <v>39</v>
      </c>
      <c r="BN35" s="7">
        <f t="shared" si="11"/>
        <v>78</v>
      </c>
      <c r="BO35" s="11">
        <v>2</v>
      </c>
      <c r="BP35" s="11">
        <v>3</v>
      </c>
      <c r="BQ35" s="36">
        <v>3</v>
      </c>
      <c r="BR35" s="11">
        <v>3</v>
      </c>
      <c r="BS35" s="11">
        <v>2</v>
      </c>
      <c r="BT35" s="11">
        <v>2</v>
      </c>
      <c r="BU35" s="11">
        <v>0</v>
      </c>
      <c r="BV35" s="10">
        <f t="shared" si="12"/>
        <v>15</v>
      </c>
      <c r="BW35" s="10">
        <f t="shared" si="13"/>
        <v>75</v>
      </c>
      <c r="BX35" s="11">
        <v>0</v>
      </c>
      <c r="BY35" s="11">
        <v>0</v>
      </c>
      <c r="BZ35" s="11"/>
      <c r="CA35" s="11"/>
      <c r="CB35" s="11"/>
      <c r="CC35" s="11"/>
      <c r="CD35" s="11"/>
      <c r="CE35" s="11"/>
      <c r="CF35" s="11">
        <f t="shared" si="14"/>
        <v>0</v>
      </c>
      <c r="CG35" s="11" t="e">
        <f t="shared" si="15"/>
        <v>#DIV/0!</v>
      </c>
    </row>
    <row r="36" spans="1:85" ht="18">
      <c r="A36" s="32">
        <v>32</v>
      </c>
      <c r="B36" s="38" t="s">
        <v>51</v>
      </c>
      <c r="C36">
        <v>4</v>
      </c>
      <c r="D36">
        <v>7</v>
      </c>
      <c r="E36" s="12">
        <v>8</v>
      </c>
      <c r="F36">
        <v>1</v>
      </c>
      <c r="G36" s="12">
        <v>5</v>
      </c>
      <c r="H36" s="12">
        <v>6</v>
      </c>
      <c r="I36" s="12">
        <v>8</v>
      </c>
      <c r="J36" s="12"/>
      <c r="K36" s="12"/>
      <c r="L36" s="30"/>
      <c r="M36" s="14">
        <f t="shared" si="1"/>
        <v>39</v>
      </c>
      <c r="N36" s="14">
        <f t="shared" si="2"/>
        <v>72.222222222222214</v>
      </c>
      <c r="O36" s="30">
        <v>5</v>
      </c>
      <c r="P36">
        <v>5</v>
      </c>
      <c r="Q36" s="12">
        <v>7</v>
      </c>
      <c r="R36">
        <v>6</v>
      </c>
      <c r="S36" s="34">
        <v>2</v>
      </c>
      <c r="T36" s="35">
        <v>4</v>
      </c>
      <c r="U36" s="11">
        <v>3</v>
      </c>
      <c r="W36" s="30"/>
      <c r="X36" s="13"/>
      <c r="Y36" s="30"/>
      <c r="Z36" s="15">
        <f t="shared" si="3"/>
        <v>32</v>
      </c>
      <c r="AA36" s="15">
        <f t="shared" si="4"/>
        <v>71.111111111111114</v>
      </c>
      <c r="AB36">
        <v>4</v>
      </c>
      <c r="AC36" s="12">
        <v>9</v>
      </c>
      <c r="AD36" s="12">
        <v>7</v>
      </c>
      <c r="AE36">
        <v>3</v>
      </c>
      <c r="AF36" s="12">
        <v>2</v>
      </c>
      <c r="AG36" s="183">
        <v>1</v>
      </c>
      <c r="AH36" s="11">
        <v>7</v>
      </c>
      <c r="AI36" s="11"/>
      <c r="AJ36" s="11"/>
      <c r="AK36" s="11"/>
      <c r="AL36" s="17">
        <f t="shared" si="5"/>
        <v>33</v>
      </c>
      <c r="AM36" s="17">
        <f t="shared" si="6"/>
        <v>67.346938775510196</v>
      </c>
      <c r="AN36" s="13">
        <v>3</v>
      </c>
      <c r="AO36" s="12">
        <v>4</v>
      </c>
      <c r="AP36" s="13">
        <v>5</v>
      </c>
      <c r="AQ36" s="11">
        <v>3</v>
      </c>
      <c r="AR36" s="13">
        <v>5</v>
      </c>
      <c r="AS36" s="12">
        <v>3</v>
      </c>
      <c r="AT36" s="30">
        <v>6</v>
      </c>
      <c r="AU36" s="18">
        <f t="shared" si="7"/>
        <v>29</v>
      </c>
      <c r="AV36" s="18">
        <f t="shared" si="8"/>
        <v>69.047619047619051</v>
      </c>
      <c r="AW36" s="13">
        <v>2</v>
      </c>
      <c r="AX36" s="19">
        <v>6</v>
      </c>
      <c r="AY36" s="13">
        <v>13</v>
      </c>
      <c r="AZ36" s="11">
        <v>6</v>
      </c>
      <c r="BA36" s="11">
        <v>10</v>
      </c>
      <c r="BB36" s="13">
        <v>7</v>
      </c>
      <c r="BC36" s="13">
        <v>7</v>
      </c>
      <c r="BD36" s="20">
        <f t="shared" si="9"/>
        <v>51</v>
      </c>
      <c r="BE36" s="21">
        <f t="shared" si="10"/>
        <v>72.857142857142847</v>
      </c>
      <c r="BF36" s="11">
        <v>8</v>
      </c>
      <c r="BG36" s="11">
        <v>8</v>
      </c>
      <c r="BH36" s="11">
        <v>7</v>
      </c>
      <c r="BI36" s="11">
        <v>4</v>
      </c>
      <c r="BJ36" s="11">
        <v>3</v>
      </c>
      <c r="BK36" s="11">
        <v>2</v>
      </c>
      <c r="BL36" s="11">
        <v>6</v>
      </c>
      <c r="BM36" s="7">
        <f t="shared" ref="BM36:BM60" si="16">SUM(BF36:BL36)</f>
        <v>38</v>
      </c>
      <c r="BN36" s="7">
        <f t="shared" si="11"/>
        <v>76</v>
      </c>
      <c r="BO36" s="11">
        <v>2</v>
      </c>
      <c r="BP36" s="11">
        <v>1</v>
      </c>
      <c r="BQ36" s="36">
        <v>2</v>
      </c>
      <c r="BR36" s="11">
        <v>2</v>
      </c>
      <c r="BS36" s="11">
        <v>2</v>
      </c>
      <c r="BT36" s="11">
        <v>1</v>
      </c>
      <c r="BU36" s="11">
        <v>2</v>
      </c>
      <c r="BV36" s="10">
        <f t="shared" si="12"/>
        <v>12</v>
      </c>
      <c r="BW36" s="10">
        <f t="shared" si="13"/>
        <v>60</v>
      </c>
      <c r="BX36" s="11">
        <v>0</v>
      </c>
      <c r="BY36" s="11">
        <v>0</v>
      </c>
      <c r="BZ36" s="11"/>
      <c r="CA36" s="11"/>
      <c r="CB36" s="11"/>
      <c r="CC36" s="11"/>
      <c r="CD36" s="11"/>
      <c r="CE36" s="11"/>
      <c r="CF36" s="11">
        <f t="shared" si="14"/>
        <v>0</v>
      </c>
      <c r="CG36" s="11" t="e">
        <f t="shared" si="15"/>
        <v>#DIV/0!</v>
      </c>
    </row>
    <row r="37" spans="1:85" ht="18">
      <c r="A37" s="24">
        <v>33</v>
      </c>
      <c r="B37" s="38" t="s">
        <v>52</v>
      </c>
      <c r="C37">
        <v>5</v>
      </c>
      <c r="D37">
        <v>8</v>
      </c>
      <c r="E37" s="12">
        <v>9</v>
      </c>
      <c r="F37">
        <v>8</v>
      </c>
      <c r="G37" s="12">
        <v>5</v>
      </c>
      <c r="H37" s="12">
        <v>6</v>
      </c>
      <c r="I37" s="12">
        <v>11</v>
      </c>
      <c r="J37" s="12"/>
      <c r="K37" s="12"/>
      <c r="L37" s="30"/>
      <c r="M37" s="14">
        <f t="shared" si="1"/>
        <v>52</v>
      </c>
      <c r="N37" s="14">
        <f t="shared" si="2"/>
        <v>96.296296296296291</v>
      </c>
      <c r="O37" s="30">
        <v>7</v>
      </c>
      <c r="P37">
        <v>5</v>
      </c>
      <c r="Q37" s="12">
        <v>7</v>
      </c>
      <c r="R37">
        <v>10</v>
      </c>
      <c r="S37" s="34">
        <v>5</v>
      </c>
      <c r="T37" s="35">
        <v>3</v>
      </c>
      <c r="U37" s="11">
        <v>5</v>
      </c>
      <c r="W37" s="30"/>
      <c r="X37" s="13"/>
      <c r="Y37" s="30"/>
      <c r="Z37" s="15">
        <f t="shared" si="3"/>
        <v>42</v>
      </c>
      <c r="AA37" s="15">
        <f t="shared" si="4"/>
        <v>93.333333333333329</v>
      </c>
      <c r="AB37">
        <v>6</v>
      </c>
      <c r="AC37" s="12">
        <v>11</v>
      </c>
      <c r="AD37" s="12">
        <v>7</v>
      </c>
      <c r="AE37">
        <v>9</v>
      </c>
      <c r="AF37" s="12">
        <v>1</v>
      </c>
      <c r="AG37" s="183">
        <v>1</v>
      </c>
      <c r="AH37" s="11">
        <v>10</v>
      </c>
      <c r="AI37" s="11"/>
      <c r="AJ37" s="11"/>
      <c r="AK37" s="11"/>
      <c r="AL37" s="17">
        <f t="shared" si="5"/>
        <v>45</v>
      </c>
      <c r="AM37" s="17">
        <f t="shared" si="6"/>
        <v>91.83673469387756</v>
      </c>
      <c r="AN37" s="13">
        <v>5</v>
      </c>
      <c r="AO37" s="12">
        <v>4</v>
      </c>
      <c r="AP37" s="13">
        <v>7</v>
      </c>
      <c r="AQ37" s="11">
        <v>8</v>
      </c>
      <c r="AR37" s="13">
        <v>7</v>
      </c>
      <c r="AS37" s="12">
        <v>3</v>
      </c>
      <c r="AT37" s="30">
        <v>8</v>
      </c>
      <c r="AU37" s="18">
        <f t="shared" si="7"/>
        <v>42</v>
      </c>
      <c r="AV37" s="18">
        <f t="shared" si="8"/>
        <v>100</v>
      </c>
      <c r="AW37" s="13">
        <v>3</v>
      </c>
      <c r="AX37" s="19">
        <v>7</v>
      </c>
      <c r="AY37" s="13">
        <v>17</v>
      </c>
      <c r="AZ37" s="11">
        <v>12</v>
      </c>
      <c r="BA37" s="11">
        <v>10</v>
      </c>
      <c r="BB37" s="13">
        <v>7</v>
      </c>
      <c r="BC37" s="13">
        <v>10</v>
      </c>
      <c r="BD37" s="20">
        <f t="shared" si="9"/>
        <v>66</v>
      </c>
      <c r="BE37" s="21">
        <f t="shared" si="10"/>
        <v>94.285714285714278</v>
      </c>
      <c r="BF37" s="11">
        <v>7</v>
      </c>
      <c r="BG37" s="11">
        <v>8</v>
      </c>
      <c r="BH37" s="11">
        <v>6</v>
      </c>
      <c r="BI37" s="11">
        <v>9</v>
      </c>
      <c r="BJ37" s="11">
        <v>3</v>
      </c>
      <c r="BK37" s="11">
        <v>2</v>
      </c>
      <c r="BL37" s="11">
        <v>9</v>
      </c>
      <c r="BM37" s="7">
        <f t="shared" si="16"/>
        <v>44</v>
      </c>
      <c r="BN37" s="7">
        <f t="shared" si="11"/>
        <v>88</v>
      </c>
      <c r="BO37" s="11">
        <v>2</v>
      </c>
      <c r="BP37" s="11">
        <v>4</v>
      </c>
      <c r="BQ37" s="36">
        <v>3</v>
      </c>
      <c r="BR37" s="11">
        <v>3</v>
      </c>
      <c r="BS37" s="11">
        <v>1</v>
      </c>
      <c r="BT37" s="11">
        <v>2</v>
      </c>
      <c r="BU37" s="11">
        <v>4</v>
      </c>
      <c r="BV37" s="10">
        <f t="shared" si="12"/>
        <v>19</v>
      </c>
      <c r="BW37" s="10">
        <f t="shared" si="13"/>
        <v>95</v>
      </c>
      <c r="BX37" s="11">
        <v>0</v>
      </c>
      <c r="BY37" s="11">
        <v>0</v>
      </c>
      <c r="BZ37" s="11"/>
      <c r="CA37" s="11"/>
      <c r="CB37" s="11"/>
      <c r="CC37" s="11"/>
      <c r="CD37" s="11"/>
      <c r="CE37" s="11"/>
      <c r="CF37" s="11">
        <f t="shared" si="14"/>
        <v>0</v>
      </c>
      <c r="CG37" s="11" t="e">
        <f t="shared" si="15"/>
        <v>#DIV/0!</v>
      </c>
    </row>
    <row r="38" spans="1:85" ht="18">
      <c r="A38" s="32">
        <v>34</v>
      </c>
      <c r="B38" s="38" t="s">
        <v>53</v>
      </c>
      <c r="C38">
        <v>5</v>
      </c>
      <c r="D38">
        <v>8</v>
      </c>
      <c r="E38" s="12">
        <v>9</v>
      </c>
      <c r="F38">
        <v>8</v>
      </c>
      <c r="G38" s="12">
        <v>6</v>
      </c>
      <c r="H38" s="12">
        <v>6</v>
      </c>
      <c r="I38" s="12">
        <v>11</v>
      </c>
      <c r="J38" s="12"/>
      <c r="K38" s="12"/>
      <c r="L38" s="30"/>
      <c r="M38" s="14">
        <f t="shared" si="1"/>
        <v>53</v>
      </c>
      <c r="N38" s="14">
        <f t="shared" si="2"/>
        <v>98.148148148148152</v>
      </c>
      <c r="O38" s="30">
        <v>7</v>
      </c>
      <c r="P38">
        <v>6</v>
      </c>
      <c r="Q38" s="12">
        <v>6</v>
      </c>
      <c r="R38">
        <v>10</v>
      </c>
      <c r="S38" s="34">
        <v>4</v>
      </c>
      <c r="T38" s="35">
        <v>3</v>
      </c>
      <c r="U38" s="11">
        <v>4</v>
      </c>
      <c r="W38" s="30"/>
      <c r="X38" s="13"/>
      <c r="Y38" s="30"/>
      <c r="Z38" s="15">
        <f t="shared" si="3"/>
        <v>40</v>
      </c>
      <c r="AA38" s="15">
        <f t="shared" si="4"/>
        <v>88.888888888888886</v>
      </c>
      <c r="AB38">
        <v>6</v>
      </c>
      <c r="AC38" s="12">
        <v>13</v>
      </c>
      <c r="AD38" s="12">
        <v>7</v>
      </c>
      <c r="AE38">
        <v>9</v>
      </c>
      <c r="AF38" s="12">
        <v>2</v>
      </c>
      <c r="AG38" s="183">
        <v>1</v>
      </c>
      <c r="AH38" s="11">
        <v>10</v>
      </c>
      <c r="AI38" s="11"/>
      <c r="AJ38" s="11"/>
      <c r="AK38" s="11"/>
      <c r="AL38" s="17">
        <f t="shared" si="5"/>
        <v>48</v>
      </c>
      <c r="AM38" s="17">
        <f t="shared" si="6"/>
        <v>97.959183673469383</v>
      </c>
      <c r="AN38" s="13">
        <v>5</v>
      </c>
      <c r="AO38" s="12">
        <v>4</v>
      </c>
      <c r="AP38" s="13">
        <v>7</v>
      </c>
      <c r="AQ38" s="11">
        <v>8</v>
      </c>
      <c r="AR38" s="13">
        <v>6</v>
      </c>
      <c r="AS38" s="12">
        <v>3</v>
      </c>
      <c r="AT38" s="30">
        <v>7</v>
      </c>
      <c r="AU38" s="18">
        <f t="shared" si="7"/>
        <v>40</v>
      </c>
      <c r="AV38" s="18">
        <f t="shared" si="8"/>
        <v>95.238095238095227</v>
      </c>
      <c r="AW38" s="13">
        <v>3</v>
      </c>
      <c r="AX38" s="19">
        <v>7</v>
      </c>
      <c r="AY38" s="13">
        <v>17</v>
      </c>
      <c r="AZ38" s="11">
        <v>12</v>
      </c>
      <c r="BA38" s="11">
        <v>10</v>
      </c>
      <c r="BB38" s="13">
        <v>7</v>
      </c>
      <c r="BC38" s="13">
        <v>11</v>
      </c>
      <c r="BD38" s="20">
        <f t="shared" si="9"/>
        <v>67</v>
      </c>
      <c r="BE38" s="21">
        <f t="shared" si="10"/>
        <v>95.714285714285722</v>
      </c>
      <c r="BF38" s="11">
        <v>6</v>
      </c>
      <c r="BG38" s="11">
        <v>8</v>
      </c>
      <c r="BH38" s="11">
        <v>6</v>
      </c>
      <c r="BI38" s="11">
        <v>9</v>
      </c>
      <c r="BJ38" s="11">
        <v>5</v>
      </c>
      <c r="BK38" s="11">
        <v>2</v>
      </c>
      <c r="BL38" s="11">
        <v>9</v>
      </c>
      <c r="BM38" s="7">
        <f t="shared" si="16"/>
        <v>45</v>
      </c>
      <c r="BN38" s="7">
        <f t="shared" si="11"/>
        <v>90</v>
      </c>
      <c r="BO38" s="11">
        <v>2</v>
      </c>
      <c r="BP38" s="11">
        <v>4</v>
      </c>
      <c r="BQ38" s="36">
        <v>3</v>
      </c>
      <c r="BR38" s="11">
        <v>3</v>
      </c>
      <c r="BS38" s="11">
        <v>2</v>
      </c>
      <c r="BT38" s="11">
        <v>2</v>
      </c>
      <c r="BU38" s="11">
        <v>4</v>
      </c>
      <c r="BV38" s="10">
        <f t="shared" si="12"/>
        <v>20</v>
      </c>
      <c r="BW38" s="10">
        <f t="shared" si="13"/>
        <v>100</v>
      </c>
      <c r="BX38" s="11">
        <v>0</v>
      </c>
      <c r="BY38" s="11">
        <v>0</v>
      </c>
      <c r="BZ38" s="11"/>
      <c r="CA38" s="11"/>
      <c r="CB38" s="11"/>
      <c r="CC38" s="11"/>
      <c r="CD38" s="11"/>
      <c r="CE38" s="11"/>
      <c r="CF38" s="11">
        <f t="shared" si="14"/>
        <v>0</v>
      </c>
      <c r="CG38" s="11" t="e">
        <f t="shared" si="15"/>
        <v>#DIV/0!</v>
      </c>
    </row>
    <row r="39" spans="1:85" ht="18">
      <c r="A39" s="24">
        <v>35</v>
      </c>
      <c r="B39" s="38" t="s">
        <v>54</v>
      </c>
      <c r="C39">
        <v>5</v>
      </c>
      <c r="D39">
        <v>8</v>
      </c>
      <c r="E39" s="12">
        <v>7</v>
      </c>
      <c r="F39">
        <v>8</v>
      </c>
      <c r="G39" s="12">
        <v>6</v>
      </c>
      <c r="H39" s="12">
        <v>5</v>
      </c>
      <c r="I39" s="12">
        <v>10</v>
      </c>
      <c r="J39" s="12"/>
      <c r="K39" s="12"/>
      <c r="L39" s="30"/>
      <c r="M39" s="14">
        <f t="shared" si="1"/>
        <v>49</v>
      </c>
      <c r="N39" s="14">
        <f t="shared" si="2"/>
        <v>90.740740740740748</v>
      </c>
      <c r="O39" s="30">
        <v>5</v>
      </c>
      <c r="P39">
        <v>6</v>
      </c>
      <c r="Q39" s="12">
        <v>7</v>
      </c>
      <c r="R39">
        <v>9</v>
      </c>
      <c r="S39" s="34">
        <v>5</v>
      </c>
      <c r="T39" s="35">
        <v>1</v>
      </c>
      <c r="U39" s="11">
        <v>6</v>
      </c>
      <c r="W39" s="30"/>
      <c r="X39" s="13"/>
      <c r="Y39" s="30"/>
      <c r="Z39" s="15">
        <f t="shared" si="3"/>
        <v>39</v>
      </c>
      <c r="AA39" s="15">
        <f t="shared" si="4"/>
        <v>86.666666666666671</v>
      </c>
      <c r="AB39">
        <v>5</v>
      </c>
      <c r="AC39" s="12">
        <v>12</v>
      </c>
      <c r="AD39" s="12">
        <v>7</v>
      </c>
      <c r="AE39">
        <v>6</v>
      </c>
      <c r="AF39" s="12">
        <v>2</v>
      </c>
      <c r="AG39" s="183">
        <v>1</v>
      </c>
      <c r="AH39" s="11">
        <v>9</v>
      </c>
      <c r="AI39" s="11"/>
      <c r="AJ39" s="11"/>
      <c r="AK39" s="11"/>
      <c r="AL39" s="17">
        <f t="shared" si="5"/>
        <v>42</v>
      </c>
      <c r="AM39" s="17">
        <f t="shared" si="6"/>
        <v>85.714285714285708</v>
      </c>
      <c r="AN39" s="13">
        <v>5</v>
      </c>
      <c r="AO39" s="12">
        <v>4</v>
      </c>
      <c r="AP39" s="13">
        <v>6</v>
      </c>
      <c r="AQ39" s="11">
        <v>7</v>
      </c>
      <c r="AR39" s="13">
        <v>7</v>
      </c>
      <c r="AS39" s="12">
        <v>2</v>
      </c>
      <c r="AT39" s="30">
        <v>7</v>
      </c>
      <c r="AU39" s="18">
        <f t="shared" si="7"/>
        <v>38</v>
      </c>
      <c r="AV39" s="18">
        <f t="shared" si="8"/>
        <v>90.476190476190482</v>
      </c>
      <c r="AW39" s="13">
        <v>4</v>
      </c>
      <c r="AX39" s="19">
        <v>7</v>
      </c>
      <c r="AY39" s="13">
        <v>16</v>
      </c>
      <c r="AZ39" s="11">
        <v>12</v>
      </c>
      <c r="BA39" s="11">
        <v>11</v>
      </c>
      <c r="BB39" s="13">
        <v>6</v>
      </c>
      <c r="BC39" s="13">
        <v>11</v>
      </c>
      <c r="BD39" s="20">
        <f t="shared" si="9"/>
        <v>67</v>
      </c>
      <c r="BE39" s="21">
        <f t="shared" si="10"/>
        <v>95.714285714285722</v>
      </c>
      <c r="BF39" s="11">
        <v>7</v>
      </c>
      <c r="BG39" s="11">
        <v>8</v>
      </c>
      <c r="BH39" s="11">
        <v>7</v>
      </c>
      <c r="BI39" s="11">
        <v>8</v>
      </c>
      <c r="BJ39" s="11">
        <v>5</v>
      </c>
      <c r="BK39" s="11">
        <v>1</v>
      </c>
      <c r="BL39" s="11">
        <v>9</v>
      </c>
      <c r="BM39" s="7">
        <f t="shared" si="16"/>
        <v>45</v>
      </c>
      <c r="BN39" s="7">
        <f t="shared" si="11"/>
        <v>90</v>
      </c>
      <c r="BO39" s="11">
        <v>1</v>
      </c>
      <c r="BP39" s="11">
        <v>3</v>
      </c>
      <c r="BQ39" s="36">
        <v>3</v>
      </c>
      <c r="BR39" s="11">
        <v>3</v>
      </c>
      <c r="BS39" s="11">
        <v>2</v>
      </c>
      <c r="BT39" s="11">
        <v>2</v>
      </c>
      <c r="BU39" s="11">
        <v>4</v>
      </c>
      <c r="BV39" s="10">
        <f t="shared" si="12"/>
        <v>18</v>
      </c>
      <c r="BW39" s="10">
        <f t="shared" si="13"/>
        <v>90</v>
      </c>
      <c r="BX39" s="11">
        <v>0</v>
      </c>
      <c r="BY39" s="11">
        <v>0</v>
      </c>
      <c r="BZ39" s="11"/>
      <c r="CA39" s="11"/>
      <c r="CB39" s="11"/>
      <c r="CC39" s="11"/>
      <c r="CD39" s="11"/>
      <c r="CE39" s="11"/>
      <c r="CF39" s="11">
        <f t="shared" si="14"/>
        <v>0</v>
      </c>
      <c r="CG39" s="11" t="e">
        <f t="shared" si="15"/>
        <v>#DIV/0!</v>
      </c>
    </row>
    <row r="40" spans="1:85" ht="18">
      <c r="A40" s="32">
        <v>36</v>
      </c>
      <c r="B40" s="38" t="s">
        <v>55</v>
      </c>
      <c r="C40">
        <v>5</v>
      </c>
      <c r="D40">
        <v>6</v>
      </c>
      <c r="E40" s="12">
        <v>7</v>
      </c>
      <c r="F40">
        <v>6</v>
      </c>
      <c r="G40" s="12">
        <v>4</v>
      </c>
      <c r="H40" s="12">
        <v>6</v>
      </c>
      <c r="I40" s="12">
        <v>9</v>
      </c>
      <c r="J40" s="12"/>
      <c r="K40" s="12"/>
      <c r="L40" s="30"/>
      <c r="M40" s="14">
        <f t="shared" si="1"/>
        <v>43</v>
      </c>
      <c r="N40" s="14">
        <f t="shared" si="2"/>
        <v>79.629629629629633</v>
      </c>
      <c r="O40" s="30">
        <v>5</v>
      </c>
      <c r="P40">
        <v>5</v>
      </c>
      <c r="Q40" s="12">
        <v>2</v>
      </c>
      <c r="R40">
        <v>8</v>
      </c>
      <c r="S40" s="34">
        <v>3</v>
      </c>
      <c r="T40" s="35">
        <v>2</v>
      </c>
      <c r="U40" s="11">
        <v>4</v>
      </c>
      <c r="W40" s="30"/>
      <c r="X40" s="13"/>
      <c r="Y40" s="30"/>
      <c r="Z40" s="15">
        <f t="shared" si="3"/>
        <v>29</v>
      </c>
      <c r="AA40" s="15">
        <f t="shared" si="4"/>
        <v>64.444444444444443</v>
      </c>
      <c r="AB40">
        <v>4</v>
      </c>
      <c r="AC40" s="12">
        <v>10</v>
      </c>
      <c r="AD40" s="12">
        <v>4</v>
      </c>
      <c r="AE40">
        <v>6</v>
      </c>
      <c r="AF40" s="12">
        <v>1</v>
      </c>
      <c r="AG40" s="183">
        <v>0</v>
      </c>
      <c r="AH40" s="11">
        <v>5</v>
      </c>
      <c r="AI40" s="11"/>
      <c r="AJ40" s="11"/>
      <c r="AK40" s="11"/>
      <c r="AL40" s="17">
        <f t="shared" si="5"/>
        <v>30</v>
      </c>
      <c r="AM40" s="17">
        <f t="shared" si="6"/>
        <v>61.224489795918366</v>
      </c>
      <c r="AN40" s="13">
        <v>2</v>
      </c>
      <c r="AO40" s="12">
        <v>3</v>
      </c>
      <c r="AP40" s="13">
        <v>4</v>
      </c>
      <c r="AQ40" s="11">
        <v>7</v>
      </c>
      <c r="AR40" s="13">
        <v>5</v>
      </c>
      <c r="AS40" s="12">
        <v>2</v>
      </c>
      <c r="AT40" s="30">
        <v>8</v>
      </c>
      <c r="AU40" s="18">
        <f t="shared" si="7"/>
        <v>31</v>
      </c>
      <c r="AV40" s="18">
        <f t="shared" si="8"/>
        <v>73.80952380952381</v>
      </c>
      <c r="AW40" s="13">
        <v>3</v>
      </c>
      <c r="AX40" s="19">
        <v>7</v>
      </c>
      <c r="AY40" s="13">
        <v>12</v>
      </c>
      <c r="AZ40" s="11">
        <v>10</v>
      </c>
      <c r="BA40" s="11">
        <v>9</v>
      </c>
      <c r="BB40" s="13">
        <v>3</v>
      </c>
      <c r="BC40" s="13">
        <v>10</v>
      </c>
      <c r="BD40" s="20">
        <f t="shared" si="9"/>
        <v>54</v>
      </c>
      <c r="BE40" s="21">
        <f t="shared" si="10"/>
        <v>77.142857142857153</v>
      </c>
      <c r="BF40" s="11">
        <v>7</v>
      </c>
      <c r="BG40" s="11">
        <v>8</v>
      </c>
      <c r="BH40" s="11">
        <v>6</v>
      </c>
      <c r="BI40" s="11">
        <v>8</v>
      </c>
      <c r="BJ40" s="11">
        <v>4</v>
      </c>
      <c r="BK40" s="11">
        <v>1</v>
      </c>
      <c r="BL40" s="11">
        <v>6</v>
      </c>
      <c r="BM40" s="7">
        <f t="shared" si="16"/>
        <v>40</v>
      </c>
      <c r="BN40" s="7">
        <f t="shared" si="11"/>
        <v>80</v>
      </c>
      <c r="BO40" s="11">
        <v>2</v>
      </c>
      <c r="BP40" s="11">
        <v>2</v>
      </c>
      <c r="BQ40" s="36">
        <v>2</v>
      </c>
      <c r="BR40" s="11">
        <v>3</v>
      </c>
      <c r="BS40" s="11">
        <v>1</v>
      </c>
      <c r="BT40" s="11">
        <v>2</v>
      </c>
      <c r="BU40" s="11">
        <v>3</v>
      </c>
      <c r="BV40" s="10">
        <f t="shared" si="12"/>
        <v>15</v>
      </c>
      <c r="BW40" s="10">
        <f t="shared" si="13"/>
        <v>75</v>
      </c>
      <c r="BX40" s="11">
        <v>0</v>
      </c>
      <c r="BY40" s="11">
        <v>0</v>
      </c>
      <c r="BZ40" s="11"/>
      <c r="CA40" s="11"/>
      <c r="CB40" s="11"/>
      <c r="CC40" s="11"/>
      <c r="CD40" s="11"/>
      <c r="CE40" s="11"/>
      <c r="CF40" s="11">
        <f t="shared" si="14"/>
        <v>0</v>
      </c>
      <c r="CG40" s="11" t="e">
        <f t="shared" si="15"/>
        <v>#DIV/0!</v>
      </c>
    </row>
    <row r="41" spans="1:85" ht="18">
      <c r="A41" s="24">
        <v>37</v>
      </c>
      <c r="B41" s="38" t="s">
        <v>56</v>
      </c>
      <c r="C41">
        <v>4</v>
      </c>
      <c r="D41">
        <v>8</v>
      </c>
      <c r="E41" s="12">
        <v>9</v>
      </c>
      <c r="F41">
        <v>7</v>
      </c>
      <c r="G41" s="12">
        <v>6</v>
      </c>
      <c r="H41" s="12">
        <v>6</v>
      </c>
      <c r="I41" s="12">
        <v>11</v>
      </c>
      <c r="J41" s="12"/>
      <c r="K41" s="12"/>
      <c r="L41" s="30"/>
      <c r="M41" s="14">
        <f t="shared" si="1"/>
        <v>51</v>
      </c>
      <c r="N41" s="14">
        <f t="shared" si="2"/>
        <v>94.444444444444443</v>
      </c>
      <c r="O41" s="30">
        <v>5</v>
      </c>
      <c r="P41">
        <v>6</v>
      </c>
      <c r="Q41" s="12">
        <v>7</v>
      </c>
      <c r="R41">
        <v>10</v>
      </c>
      <c r="S41" s="34">
        <v>5</v>
      </c>
      <c r="T41" s="35">
        <v>3</v>
      </c>
      <c r="U41" s="11">
        <v>5</v>
      </c>
      <c r="W41" s="30"/>
      <c r="X41" s="13"/>
      <c r="Y41" s="30"/>
      <c r="Z41" s="15">
        <f t="shared" si="3"/>
        <v>41</v>
      </c>
      <c r="AA41" s="15">
        <f t="shared" si="4"/>
        <v>91.111111111111114</v>
      </c>
      <c r="AB41">
        <v>5</v>
      </c>
      <c r="AC41" s="12">
        <v>10</v>
      </c>
      <c r="AD41" s="12">
        <v>7</v>
      </c>
      <c r="AE41">
        <v>8</v>
      </c>
      <c r="AF41" s="12">
        <v>2</v>
      </c>
      <c r="AG41" s="183">
        <v>1</v>
      </c>
      <c r="AH41" s="11">
        <v>10</v>
      </c>
      <c r="AI41" s="11"/>
      <c r="AJ41" s="11"/>
      <c r="AK41" s="11"/>
      <c r="AL41" s="17">
        <f t="shared" si="5"/>
        <v>43</v>
      </c>
      <c r="AM41" s="17">
        <f t="shared" si="6"/>
        <v>87.755102040816325</v>
      </c>
      <c r="AN41" s="13">
        <v>5</v>
      </c>
      <c r="AO41" s="12">
        <v>4</v>
      </c>
      <c r="AP41" s="13">
        <v>7</v>
      </c>
      <c r="AQ41" s="11">
        <v>7</v>
      </c>
      <c r="AR41" s="13">
        <v>7</v>
      </c>
      <c r="AS41" s="12">
        <v>3</v>
      </c>
      <c r="AT41" s="30">
        <v>8</v>
      </c>
      <c r="AU41" s="18">
        <f t="shared" si="7"/>
        <v>41</v>
      </c>
      <c r="AV41" s="18">
        <f t="shared" si="8"/>
        <v>97.61904761904762</v>
      </c>
      <c r="AW41" s="13">
        <v>2</v>
      </c>
      <c r="AX41" s="19">
        <v>7</v>
      </c>
      <c r="AY41" s="13">
        <v>17</v>
      </c>
      <c r="AZ41" s="11">
        <v>10</v>
      </c>
      <c r="BA41" s="11">
        <v>11</v>
      </c>
      <c r="BB41" s="13">
        <v>6</v>
      </c>
      <c r="BC41" s="13">
        <v>10</v>
      </c>
      <c r="BD41" s="20">
        <f t="shared" si="9"/>
        <v>63</v>
      </c>
      <c r="BE41" s="21">
        <f t="shared" si="10"/>
        <v>90</v>
      </c>
      <c r="BF41" s="11">
        <v>9</v>
      </c>
      <c r="BG41" s="11">
        <v>8</v>
      </c>
      <c r="BH41" s="11">
        <v>8</v>
      </c>
      <c r="BI41" s="11">
        <v>8</v>
      </c>
      <c r="BJ41" s="11">
        <v>5</v>
      </c>
      <c r="BK41" s="11">
        <v>2</v>
      </c>
      <c r="BL41" s="11">
        <v>8</v>
      </c>
      <c r="BM41" s="7">
        <f t="shared" si="16"/>
        <v>48</v>
      </c>
      <c r="BN41" s="7">
        <f t="shared" si="11"/>
        <v>96</v>
      </c>
      <c r="BO41" s="11">
        <v>1</v>
      </c>
      <c r="BP41" s="11">
        <v>3</v>
      </c>
      <c r="BQ41" s="36">
        <v>3</v>
      </c>
      <c r="BR41" s="11">
        <v>2</v>
      </c>
      <c r="BS41" s="11">
        <v>2</v>
      </c>
      <c r="BT41" s="11">
        <v>2</v>
      </c>
      <c r="BU41" s="11">
        <v>3</v>
      </c>
      <c r="BV41" s="10">
        <f t="shared" si="12"/>
        <v>16</v>
      </c>
      <c r="BW41" s="10">
        <f t="shared" si="13"/>
        <v>80</v>
      </c>
      <c r="BX41" s="11">
        <v>0</v>
      </c>
      <c r="BY41" s="11">
        <v>0</v>
      </c>
      <c r="BZ41" s="11"/>
      <c r="CA41" s="11"/>
      <c r="CB41" s="11"/>
      <c r="CC41" s="11"/>
      <c r="CD41" s="11"/>
      <c r="CE41" s="11"/>
      <c r="CF41" s="11">
        <f t="shared" si="14"/>
        <v>0</v>
      </c>
      <c r="CG41" s="11" t="e">
        <f t="shared" si="15"/>
        <v>#DIV/0!</v>
      </c>
    </row>
    <row r="42" spans="1:85" ht="18">
      <c r="A42" s="32">
        <v>38</v>
      </c>
      <c r="B42" s="38" t="s">
        <v>57</v>
      </c>
      <c r="C42">
        <v>5</v>
      </c>
      <c r="D42">
        <v>8</v>
      </c>
      <c r="E42" s="12">
        <v>9</v>
      </c>
      <c r="F42">
        <v>8</v>
      </c>
      <c r="G42" s="12">
        <v>6</v>
      </c>
      <c r="H42" s="12">
        <v>6</v>
      </c>
      <c r="I42" s="12">
        <v>6</v>
      </c>
      <c r="J42" s="12"/>
      <c r="K42" s="12"/>
      <c r="L42" s="30"/>
      <c r="M42" s="14">
        <f t="shared" si="1"/>
        <v>48</v>
      </c>
      <c r="N42" s="14">
        <f t="shared" si="2"/>
        <v>88.888888888888886</v>
      </c>
      <c r="O42" s="30">
        <v>5</v>
      </c>
      <c r="P42">
        <v>6</v>
      </c>
      <c r="Q42" s="12">
        <v>7</v>
      </c>
      <c r="R42">
        <v>9</v>
      </c>
      <c r="S42" s="34">
        <v>5</v>
      </c>
      <c r="T42" s="35">
        <v>4</v>
      </c>
      <c r="U42" s="11">
        <v>5</v>
      </c>
      <c r="W42" s="30"/>
      <c r="X42" s="13"/>
      <c r="Y42" s="30"/>
      <c r="Z42" s="15">
        <f t="shared" si="3"/>
        <v>41</v>
      </c>
      <c r="AA42" s="15">
        <f t="shared" si="4"/>
        <v>91.111111111111114</v>
      </c>
      <c r="AB42">
        <v>4</v>
      </c>
      <c r="AC42" s="12">
        <v>12</v>
      </c>
      <c r="AD42" s="12">
        <v>8</v>
      </c>
      <c r="AE42">
        <v>7</v>
      </c>
      <c r="AF42" s="12">
        <v>2</v>
      </c>
      <c r="AG42" s="183">
        <v>1</v>
      </c>
      <c r="AH42" s="11">
        <v>7</v>
      </c>
      <c r="AI42" s="11"/>
      <c r="AJ42" s="11"/>
      <c r="AK42" s="11"/>
      <c r="AL42" s="17">
        <f t="shared" si="5"/>
        <v>41</v>
      </c>
      <c r="AM42" s="17">
        <f t="shared" si="6"/>
        <v>83.673469387755105</v>
      </c>
      <c r="AN42" s="13">
        <v>4</v>
      </c>
      <c r="AO42" s="12">
        <v>4</v>
      </c>
      <c r="AP42" s="13">
        <v>7</v>
      </c>
      <c r="AQ42" s="11">
        <v>8</v>
      </c>
      <c r="AR42" s="13">
        <v>7</v>
      </c>
      <c r="AS42" s="12">
        <v>3</v>
      </c>
      <c r="AT42" s="30">
        <v>5</v>
      </c>
      <c r="AU42" s="18">
        <f t="shared" si="7"/>
        <v>38</v>
      </c>
      <c r="AV42" s="18">
        <f t="shared" si="8"/>
        <v>90.476190476190482</v>
      </c>
      <c r="AW42" s="13">
        <v>3</v>
      </c>
      <c r="AX42" s="19">
        <v>7</v>
      </c>
      <c r="AY42" s="13">
        <v>17</v>
      </c>
      <c r="AZ42" s="11">
        <v>11</v>
      </c>
      <c r="BA42" s="11">
        <v>11</v>
      </c>
      <c r="BB42" s="13">
        <v>7</v>
      </c>
      <c r="BC42" s="13">
        <v>7</v>
      </c>
      <c r="BD42" s="20">
        <f t="shared" si="9"/>
        <v>63</v>
      </c>
      <c r="BE42" s="21">
        <f t="shared" si="10"/>
        <v>90</v>
      </c>
      <c r="BF42" s="11">
        <v>7</v>
      </c>
      <c r="BG42" s="11">
        <v>8</v>
      </c>
      <c r="BH42" s="11">
        <v>8</v>
      </c>
      <c r="BI42" s="11">
        <v>7</v>
      </c>
      <c r="BJ42" s="11">
        <v>5</v>
      </c>
      <c r="BK42" s="11">
        <v>1</v>
      </c>
      <c r="BL42" s="11">
        <v>5</v>
      </c>
      <c r="BM42" s="7">
        <f t="shared" si="16"/>
        <v>41</v>
      </c>
      <c r="BN42" s="7">
        <f t="shared" si="11"/>
        <v>82</v>
      </c>
      <c r="BO42" s="11">
        <v>2</v>
      </c>
      <c r="BP42" s="11">
        <v>4</v>
      </c>
      <c r="BQ42" s="36">
        <v>3</v>
      </c>
      <c r="BR42" s="11">
        <v>3</v>
      </c>
      <c r="BS42" s="11">
        <v>2</v>
      </c>
      <c r="BT42" s="11">
        <v>2</v>
      </c>
      <c r="BU42" s="11">
        <v>3</v>
      </c>
      <c r="BV42" s="10">
        <f t="shared" si="12"/>
        <v>19</v>
      </c>
      <c r="BW42" s="10">
        <f t="shared" si="13"/>
        <v>95</v>
      </c>
      <c r="BX42" s="11">
        <v>0</v>
      </c>
      <c r="BY42" s="11">
        <v>0</v>
      </c>
      <c r="BZ42" s="11"/>
      <c r="CA42" s="11"/>
      <c r="CB42" s="11"/>
      <c r="CC42" s="11"/>
      <c r="CD42" s="11"/>
      <c r="CE42" s="11"/>
      <c r="CF42" s="11">
        <f t="shared" si="14"/>
        <v>0</v>
      </c>
      <c r="CG42" s="11" t="e">
        <f t="shared" si="15"/>
        <v>#DIV/0!</v>
      </c>
    </row>
    <row r="43" spans="1:85" ht="18">
      <c r="A43" s="24">
        <v>39</v>
      </c>
      <c r="B43" s="38" t="s">
        <v>58</v>
      </c>
      <c r="C43">
        <v>3</v>
      </c>
      <c r="D43">
        <v>7</v>
      </c>
      <c r="E43" s="12">
        <v>7</v>
      </c>
      <c r="F43">
        <v>8</v>
      </c>
      <c r="G43" s="12">
        <v>6</v>
      </c>
      <c r="H43" s="12">
        <v>6</v>
      </c>
      <c r="I43" s="12">
        <v>9</v>
      </c>
      <c r="J43" s="12"/>
      <c r="K43" s="12"/>
      <c r="L43" s="30"/>
      <c r="M43" s="14">
        <f t="shared" si="1"/>
        <v>46</v>
      </c>
      <c r="N43" s="14">
        <f t="shared" si="2"/>
        <v>85.18518518518519</v>
      </c>
      <c r="O43" s="30">
        <v>4</v>
      </c>
      <c r="P43">
        <v>5</v>
      </c>
      <c r="Q43" s="12">
        <v>5</v>
      </c>
      <c r="R43">
        <v>8</v>
      </c>
      <c r="S43" s="34">
        <v>5</v>
      </c>
      <c r="T43" s="35">
        <v>2</v>
      </c>
      <c r="U43" s="11">
        <v>5</v>
      </c>
      <c r="W43" s="30"/>
      <c r="X43" s="13"/>
      <c r="Y43" s="30"/>
      <c r="Z43" s="15">
        <f t="shared" si="3"/>
        <v>34</v>
      </c>
      <c r="AA43" s="15">
        <f t="shared" si="4"/>
        <v>75.555555555555557</v>
      </c>
      <c r="AB43">
        <v>3</v>
      </c>
      <c r="AC43" s="12">
        <v>9</v>
      </c>
      <c r="AD43" s="12">
        <v>6</v>
      </c>
      <c r="AE43">
        <v>9</v>
      </c>
      <c r="AF43" s="12">
        <v>2</v>
      </c>
      <c r="AG43" s="183">
        <v>1</v>
      </c>
      <c r="AH43" s="11">
        <v>6</v>
      </c>
      <c r="AI43" s="11"/>
      <c r="AJ43" s="11"/>
      <c r="AK43" s="11"/>
      <c r="AL43" s="17">
        <f t="shared" si="5"/>
        <v>36</v>
      </c>
      <c r="AM43" s="17">
        <f t="shared" si="6"/>
        <v>73.469387755102048</v>
      </c>
      <c r="AN43" s="13">
        <v>3</v>
      </c>
      <c r="AO43" s="12">
        <v>4</v>
      </c>
      <c r="AP43" s="13">
        <v>7</v>
      </c>
      <c r="AQ43" s="11">
        <v>7</v>
      </c>
      <c r="AR43" s="13">
        <v>7</v>
      </c>
      <c r="AS43" s="12">
        <v>3</v>
      </c>
      <c r="AT43" s="30">
        <v>8</v>
      </c>
      <c r="AU43" s="18">
        <f t="shared" si="7"/>
        <v>39</v>
      </c>
      <c r="AV43" s="18">
        <f t="shared" si="8"/>
        <v>92.857142857142861</v>
      </c>
      <c r="AW43" s="13">
        <v>0</v>
      </c>
      <c r="AX43" s="19">
        <v>6</v>
      </c>
      <c r="AY43" s="13">
        <v>16</v>
      </c>
      <c r="AZ43" s="11">
        <v>12</v>
      </c>
      <c r="BA43" s="11">
        <v>11</v>
      </c>
      <c r="BB43" s="13">
        <v>7</v>
      </c>
      <c r="BC43" s="13">
        <v>10</v>
      </c>
      <c r="BD43" s="20">
        <f t="shared" si="9"/>
        <v>62</v>
      </c>
      <c r="BE43" s="21">
        <f t="shared" si="10"/>
        <v>88.571428571428569</v>
      </c>
      <c r="BF43" s="11">
        <v>7</v>
      </c>
      <c r="BG43" s="11">
        <v>8</v>
      </c>
      <c r="BH43" s="11">
        <v>6</v>
      </c>
      <c r="BI43" s="11">
        <v>8</v>
      </c>
      <c r="BJ43" s="11">
        <v>4</v>
      </c>
      <c r="BK43" s="11">
        <v>2</v>
      </c>
      <c r="BL43" s="11">
        <v>7</v>
      </c>
      <c r="BM43" s="7">
        <f t="shared" si="16"/>
        <v>42</v>
      </c>
      <c r="BN43" s="7">
        <f t="shared" si="11"/>
        <v>84</v>
      </c>
      <c r="BO43" s="11">
        <v>2</v>
      </c>
      <c r="BP43" s="11">
        <v>3</v>
      </c>
      <c r="BQ43" s="36">
        <v>3</v>
      </c>
      <c r="BR43" s="11">
        <v>3</v>
      </c>
      <c r="BS43" s="11">
        <v>1</v>
      </c>
      <c r="BT43" s="11">
        <v>2</v>
      </c>
      <c r="BU43" s="11">
        <v>4</v>
      </c>
      <c r="BV43" s="10">
        <f t="shared" si="12"/>
        <v>18</v>
      </c>
      <c r="BW43" s="10">
        <f t="shared" si="13"/>
        <v>90</v>
      </c>
      <c r="BX43" s="11">
        <v>0</v>
      </c>
      <c r="BY43" s="11">
        <v>0</v>
      </c>
      <c r="BZ43" s="11"/>
      <c r="CA43" s="11"/>
      <c r="CB43" s="11"/>
      <c r="CC43" s="11"/>
      <c r="CD43" s="11"/>
      <c r="CE43" s="11"/>
      <c r="CF43" s="11">
        <f t="shared" si="14"/>
        <v>0</v>
      </c>
      <c r="CG43" s="11" t="e">
        <f t="shared" si="15"/>
        <v>#DIV/0!</v>
      </c>
    </row>
    <row r="44" spans="1:85" ht="18">
      <c r="A44" s="32">
        <v>40</v>
      </c>
      <c r="B44" s="38" t="s">
        <v>59</v>
      </c>
      <c r="C44">
        <v>5</v>
      </c>
      <c r="D44">
        <v>8</v>
      </c>
      <c r="E44" s="12">
        <v>6</v>
      </c>
      <c r="F44">
        <v>8</v>
      </c>
      <c r="G44" s="12">
        <v>6</v>
      </c>
      <c r="H44" s="12">
        <v>4</v>
      </c>
      <c r="I44" s="12">
        <v>12</v>
      </c>
      <c r="J44" s="12"/>
      <c r="K44" s="12"/>
      <c r="L44" s="30"/>
      <c r="M44" s="14">
        <f t="shared" si="1"/>
        <v>49</v>
      </c>
      <c r="N44" s="14">
        <f t="shared" si="2"/>
        <v>90.740740740740748</v>
      </c>
      <c r="O44" s="30">
        <v>7</v>
      </c>
      <c r="P44">
        <v>5</v>
      </c>
      <c r="Q44" s="12">
        <v>6</v>
      </c>
      <c r="R44">
        <v>8</v>
      </c>
      <c r="S44" s="34">
        <v>5</v>
      </c>
      <c r="T44" s="35">
        <v>4</v>
      </c>
      <c r="U44" s="11">
        <v>6</v>
      </c>
      <c r="W44" s="30"/>
      <c r="X44" s="13"/>
      <c r="Y44" s="30"/>
      <c r="Z44" s="15">
        <f t="shared" si="3"/>
        <v>41</v>
      </c>
      <c r="AA44" s="15">
        <f t="shared" si="4"/>
        <v>91.111111111111114</v>
      </c>
      <c r="AB44">
        <v>6</v>
      </c>
      <c r="AC44" s="12">
        <v>13</v>
      </c>
      <c r="AD44" s="12">
        <v>5</v>
      </c>
      <c r="AE44">
        <v>7</v>
      </c>
      <c r="AF44" s="12">
        <v>2</v>
      </c>
      <c r="AG44" s="183">
        <v>1</v>
      </c>
      <c r="AH44" s="11">
        <v>10</v>
      </c>
      <c r="AI44" s="11"/>
      <c r="AJ44" s="11"/>
      <c r="AK44" s="11"/>
      <c r="AL44" s="17">
        <f t="shared" si="5"/>
        <v>44</v>
      </c>
      <c r="AM44" s="17">
        <f t="shared" si="6"/>
        <v>89.795918367346943</v>
      </c>
      <c r="AN44" s="13">
        <v>5</v>
      </c>
      <c r="AO44" s="12">
        <v>4</v>
      </c>
      <c r="AP44" s="13">
        <v>4</v>
      </c>
      <c r="AQ44" s="11">
        <v>7</v>
      </c>
      <c r="AR44" s="13">
        <v>7</v>
      </c>
      <c r="AS44" s="12">
        <v>3</v>
      </c>
      <c r="AT44" s="30">
        <v>8</v>
      </c>
      <c r="AU44" s="18">
        <f t="shared" si="7"/>
        <v>38</v>
      </c>
      <c r="AV44" s="18">
        <f t="shared" si="8"/>
        <v>90.476190476190482</v>
      </c>
      <c r="AW44" s="13">
        <v>4</v>
      </c>
      <c r="AX44" s="19">
        <v>7</v>
      </c>
      <c r="AY44" s="13">
        <v>11</v>
      </c>
      <c r="AZ44" s="11">
        <v>11</v>
      </c>
      <c r="BA44" s="11">
        <v>11</v>
      </c>
      <c r="BB44" s="13">
        <v>7</v>
      </c>
      <c r="BC44" s="13">
        <v>10</v>
      </c>
      <c r="BD44" s="20">
        <f t="shared" si="9"/>
        <v>61</v>
      </c>
      <c r="BE44" s="21">
        <f t="shared" si="10"/>
        <v>87.142857142857139</v>
      </c>
      <c r="BF44" s="11">
        <v>6</v>
      </c>
      <c r="BG44" s="11">
        <v>8</v>
      </c>
      <c r="BH44" s="11">
        <v>5</v>
      </c>
      <c r="BI44" s="11">
        <v>8</v>
      </c>
      <c r="BJ44" s="11">
        <v>5</v>
      </c>
      <c r="BK44" s="11">
        <v>1</v>
      </c>
      <c r="BL44" s="11">
        <v>9</v>
      </c>
      <c r="BM44" s="7">
        <f t="shared" si="16"/>
        <v>42</v>
      </c>
      <c r="BN44" s="7">
        <f t="shared" si="11"/>
        <v>84</v>
      </c>
      <c r="BO44" s="11">
        <v>2</v>
      </c>
      <c r="BP44" s="11">
        <v>4</v>
      </c>
      <c r="BQ44" s="36">
        <v>1</v>
      </c>
      <c r="BR44" s="11">
        <v>3</v>
      </c>
      <c r="BS44" s="11">
        <v>2</v>
      </c>
      <c r="BT44" s="11">
        <v>1</v>
      </c>
      <c r="BU44" s="11">
        <v>4</v>
      </c>
      <c r="BV44" s="10">
        <f t="shared" si="12"/>
        <v>17</v>
      </c>
      <c r="BW44" s="10">
        <f t="shared" si="13"/>
        <v>85</v>
      </c>
      <c r="BX44" s="11">
        <v>0</v>
      </c>
      <c r="BY44" s="11">
        <v>0</v>
      </c>
      <c r="BZ44" s="11"/>
      <c r="CA44" s="11"/>
      <c r="CB44" s="11"/>
      <c r="CC44" s="11"/>
      <c r="CD44" s="11"/>
      <c r="CE44" s="11"/>
      <c r="CF44" s="11">
        <f t="shared" si="14"/>
        <v>0</v>
      </c>
      <c r="CG44" s="11" t="e">
        <f t="shared" si="15"/>
        <v>#DIV/0!</v>
      </c>
    </row>
    <row r="45" spans="1:85" ht="18">
      <c r="A45" s="24">
        <v>41</v>
      </c>
      <c r="B45" s="38" t="s">
        <v>60</v>
      </c>
      <c r="C45">
        <v>5</v>
      </c>
      <c r="D45">
        <v>8</v>
      </c>
      <c r="E45" s="12">
        <v>7</v>
      </c>
      <c r="F45">
        <v>8</v>
      </c>
      <c r="G45" s="12">
        <v>6</v>
      </c>
      <c r="H45" s="12">
        <v>6</v>
      </c>
      <c r="I45" s="12">
        <v>10</v>
      </c>
      <c r="J45" s="12"/>
      <c r="K45" s="12"/>
      <c r="L45" s="30"/>
      <c r="M45" s="14">
        <f t="shared" si="1"/>
        <v>50</v>
      </c>
      <c r="N45" s="14">
        <f t="shared" si="2"/>
        <v>92.592592592592595</v>
      </c>
      <c r="O45" s="30">
        <v>7</v>
      </c>
      <c r="P45">
        <v>6</v>
      </c>
      <c r="Q45" s="12">
        <v>6</v>
      </c>
      <c r="R45">
        <v>10</v>
      </c>
      <c r="S45" s="34">
        <v>5</v>
      </c>
      <c r="T45" s="35">
        <v>4</v>
      </c>
      <c r="U45" s="11">
        <v>6</v>
      </c>
      <c r="W45" s="30"/>
      <c r="X45" s="13"/>
      <c r="Y45" s="30"/>
      <c r="Z45" s="15">
        <f t="shared" si="3"/>
        <v>44</v>
      </c>
      <c r="AA45" s="15">
        <f t="shared" si="4"/>
        <v>97.777777777777771</v>
      </c>
      <c r="AB45">
        <v>6</v>
      </c>
      <c r="AC45" s="12">
        <v>13</v>
      </c>
      <c r="AD45" s="12">
        <v>6</v>
      </c>
      <c r="AE45">
        <v>9</v>
      </c>
      <c r="AF45" s="12">
        <v>1</v>
      </c>
      <c r="AG45" s="183">
        <v>1</v>
      </c>
      <c r="AH45" s="11">
        <v>10</v>
      </c>
      <c r="AI45" s="11"/>
      <c r="AJ45" s="11"/>
      <c r="AK45" s="11"/>
      <c r="AL45" s="17">
        <f t="shared" si="5"/>
        <v>46</v>
      </c>
      <c r="AM45" s="17">
        <f t="shared" si="6"/>
        <v>93.877551020408163</v>
      </c>
      <c r="AN45" s="13">
        <v>4</v>
      </c>
      <c r="AO45" s="12">
        <v>4</v>
      </c>
      <c r="AP45" s="13">
        <v>6</v>
      </c>
      <c r="AQ45" s="11">
        <v>8</v>
      </c>
      <c r="AR45" s="13">
        <v>6</v>
      </c>
      <c r="AS45" s="12">
        <v>3</v>
      </c>
      <c r="AT45" s="30">
        <v>8</v>
      </c>
      <c r="AU45" s="18">
        <f t="shared" si="7"/>
        <v>39</v>
      </c>
      <c r="AV45" s="18">
        <f t="shared" si="8"/>
        <v>92.857142857142861</v>
      </c>
      <c r="AW45" s="13">
        <v>4</v>
      </c>
      <c r="AX45" s="19">
        <v>7</v>
      </c>
      <c r="AY45" s="13">
        <v>15</v>
      </c>
      <c r="AZ45" s="11">
        <v>10</v>
      </c>
      <c r="BA45" s="11">
        <v>11</v>
      </c>
      <c r="BB45" s="13">
        <v>7</v>
      </c>
      <c r="BC45" s="13">
        <v>10</v>
      </c>
      <c r="BD45" s="20">
        <f t="shared" si="9"/>
        <v>64</v>
      </c>
      <c r="BE45" s="21">
        <f t="shared" si="10"/>
        <v>91.428571428571431</v>
      </c>
      <c r="BF45" s="11">
        <v>8</v>
      </c>
      <c r="BG45" s="11">
        <v>8</v>
      </c>
      <c r="BH45" s="11">
        <v>6</v>
      </c>
      <c r="BI45" s="11">
        <v>9</v>
      </c>
      <c r="BJ45" s="11">
        <v>5</v>
      </c>
      <c r="BK45" s="11">
        <v>2</v>
      </c>
      <c r="BL45" s="11">
        <v>9</v>
      </c>
      <c r="BM45" s="7">
        <f t="shared" si="16"/>
        <v>47</v>
      </c>
      <c r="BN45" s="7">
        <f t="shared" si="11"/>
        <v>94</v>
      </c>
      <c r="BO45" s="11">
        <v>2</v>
      </c>
      <c r="BP45" s="11">
        <v>3</v>
      </c>
      <c r="BQ45" s="36">
        <v>3</v>
      </c>
      <c r="BR45" s="11">
        <v>3</v>
      </c>
      <c r="BS45" s="11">
        <v>2</v>
      </c>
      <c r="BT45" s="11">
        <v>2</v>
      </c>
      <c r="BU45" s="11">
        <v>3</v>
      </c>
      <c r="BV45" s="10">
        <f t="shared" si="12"/>
        <v>18</v>
      </c>
      <c r="BW45" s="10">
        <f t="shared" si="13"/>
        <v>90</v>
      </c>
      <c r="BX45" s="11">
        <v>0</v>
      </c>
      <c r="BY45" s="11">
        <v>0</v>
      </c>
      <c r="BZ45" s="11"/>
      <c r="CA45" s="11"/>
      <c r="CB45" s="11"/>
      <c r="CC45" s="11"/>
      <c r="CD45" s="11"/>
      <c r="CE45" s="11"/>
      <c r="CF45" s="11">
        <f t="shared" si="14"/>
        <v>0</v>
      </c>
      <c r="CG45" s="11" t="e">
        <f t="shared" si="15"/>
        <v>#DIV/0!</v>
      </c>
    </row>
    <row r="46" spans="1:85" ht="18">
      <c r="A46" s="32">
        <v>42</v>
      </c>
      <c r="B46" s="38" t="s">
        <v>61</v>
      </c>
      <c r="C46">
        <v>5</v>
      </c>
      <c r="D46">
        <v>4</v>
      </c>
      <c r="E46" s="12">
        <v>7</v>
      </c>
      <c r="F46">
        <v>7</v>
      </c>
      <c r="G46" s="12">
        <v>6</v>
      </c>
      <c r="H46" s="12">
        <v>6</v>
      </c>
      <c r="I46" s="12">
        <v>10</v>
      </c>
      <c r="J46" s="12"/>
      <c r="K46" s="12"/>
      <c r="L46" s="30"/>
      <c r="M46" s="14">
        <f t="shared" si="1"/>
        <v>45</v>
      </c>
      <c r="N46" s="14">
        <f t="shared" si="2"/>
        <v>83.333333333333343</v>
      </c>
      <c r="O46" s="30">
        <v>5</v>
      </c>
      <c r="P46">
        <v>5</v>
      </c>
      <c r="Q46" s="12">
        <v>7</v>
      </c>
      <c r="R46">
        <v>7</v>
      </c>
      <c r="S46" s="34">
        <v>4</v>
      </c>
      <c r="T46" s="35">
        <v>2</v>
      </c>
      <c r="U46" s="11">
        <v>4</v>
      </c>
      <c r="W46" s="30"/>
      <c r="X46" s="13"/>
      <c r="Y46" s="30"/>
      <c r="Z46" s="15">
        <f t="shared" si="3"/>
        <v>34</v>
      </c>
      <c r="AA46" s="15">
        <f t="shared" si="4"/>
        <v>75.555555555555557</v>
      </c>
      <c r="AB46">
        <v>5</v>
      </c>
      <c r="AC46" s="12">
        <v>10</v>
      </c>
      <c r="AD46" s="12">
        <v>8</v>
      </c>
      <c r="AE46">
        <v>4</v>
      </c>
      <c r="AF46" s="12">
        <v>2</v>
      </c>
      <c r="AG46" s="183">
        <v>1</v>
      </c>
      <c r="AH46" s="11">
        <v>9</v>
      </c>
      <c r="AI46" s="11"/>
      <c r="AJ46" s="11"/>
      <c r="AK46" s="11"/>
      <c r="AL46" s="17">
        <f t="shared" si="5"/>
        <v>39</v>
      </c>
      <c r="AM46" s="17">
        <f t="shared" si="6"/>
        <v>79.591836734693871</v>
      </c>
      <c r="AN46" s="13">
        <v>5</v>
      </c>
      <c r="AO46" s="12">
        <v>3</v>
      </c>
      <c r="AP46" s="13">
        <v>7</v>
      </c>
      <c r="AQ46" s="11">
        <v>7</v>
      </c>
      <c r="AR46" s="13">
        <v>7</v>
      </c>
      <c r="AS46" s="12">
        <v>2</v>
      </c>
      <c r="AT46" s="30">
        <v>7</v>
      </c>
      <c r="AU46" s="18">
        <f t="shared" si="7"/>
        <v>38</v>
      </c>
      <c r="AV46" s="18">
        <f t="shared" si="8"/>
        <v>90.476190476190482</v>
      </c>
      <c r="AW46" s="13">
        <v>4</v>
      </c>
      <c r="AX46" s="19">
        <v>5</v>
      </c>
      <c r="AY46" s="13">
        <v>15</v>
      </c>
      <c r="AZ46" s="11">
        <v>7</v>
      </c>
      <c r="BA46" s="11">
        <v>11</v>
      </c>
      <c r="BB46" s="13">
        <v>7</v>
      </c>
      <c r="BC46" s="13">
        <v>9</v>
      </c>
      <c r="BD46" s="20">
        <f t="shared" si="9"/>
        <v>58</v>
      </c>
      <c r="BE46" s="21">
        <f t="shared" si="10"/>
        <v>82.857142857142861</v>
      </c>
      <c r="BF46" s="11">
        <v>6</v>
      </c>
      <c r="BG46" s="11">
        <v>4</v>
      </c>
      <c r="BH46" s="11">
        <v>8</v>
      </c>
      <c r="BI46" s="11">
        <v>6</v>
      </c>
      <c r="BJ46" s="11">
        <v>5</v>
      </c>
      <c r="BK46" s="11">
        <v>2</v>
      </c>
      <c r="BL46" s="11">
        <v>8</v>
      </c>
      <c r="BM46" s="7">
        <f t="shared" si="16"/>
        <v>39</v>
      </c>
      <c r="BN46" s="7">
        <f t="shared" si="11"/>
        <v>78</v>
      </c>
      <c r="BO46" s="11">
        <v>1</v>
      </c>
      <c r="BP46" s="11">
        <v>2</v>
      </c>
      <c r="BQ46" s="36">
        <v>2</v>
      </c>
      <c r="BR46" s="11">
        <v>3</v>
      </c>
      <c r="BS46" s="11">
        <v>1</v>
      </c>
      <c r="BT46" s="11">
        <v>2</v>
      </c>
      <c r="BU46" s="11">
        <v>4</v>
      </c>
      <c r="BV46" s="10">
        <f t="shared" si="12"/>
        <v>15</v>
      </c>
      <c r="BW46" s="10">
        <f t="shared" si="13"/>
        <v>75</v>
      </c>
      <c r="BX46" s="11">
        <v>0</v>
      </c>
      <c r="BY46" s="11">
        <v>0</v>
      </c>
      <c r="BZ46" s="11"/>
      <c r="CA46" s="11"/>
      <c r="CB46" s="11"/>
      <c r="CC46" s="11"/>
      <c r="CD46" s="11"/>
      <c r="CE46" s="11"/>
      <c r="CF46" s="11">
        <f t="shared" si="14"/>
        <v>0</v>
      </c>
      <c r="CG46" s="11" t="e">
        <f t="shared" si="15"/>
        <v>#DIV/0!</v>
      </c>
    </row>
    <row r="47" spans="1:85" ht="18">
      <c r="A47" s="24">
        <v>43</v>
      </c>
      <c r="B47" s="38" t="s">
        <v>62</v>
      </c>
      <c r="C47">
        <v>5</v>
      </c>
      <c r="D47">
        <v>8</v>
      </c>
      <c r="E47" s="12">
        <v>8</v>
      </c>
      <c r="F47">
        <v>5</v>
      </c>
      <c r="G47" s="12">
        <v>6</v>
      </c>
      <c r="H47" s="12">
        <v>6</v>
      </c>
      <c r="I47" s="12">
        <v>9</v>
      </c>
      <c r="J47" s="12"/>
      <c r="K47" s="12"/>
      <c r="L47" s="30"/>
      <c r="M47" s="14">
        <f t="shared" si="1"/>
        <v>47</v>
      </c>
      <c r="N47" s="14">
        <f t="shared" si="2"/>
        <v>87.037037037037038</v>
      </c>
      <c r="O47" s="30">
        <v>6</v>
      </c>
      <c r="P47">
        <v>4</v>
      </c>
      <c r="Q47" s="12">
        <v>6</v>
      </c>
      <c r="R47">
        <v>7</v>
      </c>
      <c r="S47" s="34">
        <v>5</v>
      </c>
      <c r="T47" s="35">
        <v>4</v>
      </c>
      <c r="U47" s="11">
        <v>6</v>
      </c>
      <c r="W47" s="30"/>
      <c r="X47" s="13"/>
      <c r="Y47" s="30"/>
      <c r="Z47" s="15">
        <f t="shared" si="3"/>
        <v>38</v>
      </c>
      <c r="AA47" s="15">
        <f t="shared" si="4"/>
        <v>84.444444444444443</v>
      </c>
      <c r="AB47">
        <v>6</v>
      </c>
      <c r="AC47" s="12">
        <v>11</v>
      </c>
      <c r="AD47" s="12">
        <v>5</v>
      </c>
      <c r="AE47">
        <v>4</v>
      </c>
      <c r="AF47" s="12">
        <v>2</v>
      </c>
      <c r="AG47" s="183">
        <v>1</v>
      </c>
      <c r="AH47" s="11">
        <v>10</v>
      </c>
      <c r="AI47" s="11"/>
      <c r="AJ47" s="11"/>
      <c r="AK47" s="11"/>
      <c r="AL47" s="17">
        <f t="shared" si="5"/>
        <v>39</v>
      </c>
      <c r="AM47" s="17">
        <f t="shared" si="6"/>
        <v>79.591836734693871</v>
      </c>
      <c r="AN47" s="13">
        <v>4</v>
      </c>
      <c r="AO47" s="12">
        <v>3</v>
      </c>
      <c r="AP47" s="13">
        <v>4</v>
      </c>
      <c r="AQ47" s="11">
        <v>6</v>
      </c>
      <c r="AR47" s="13">
        <v>7</v>
      </c>
      <c r="AS47" s="12">
        <v>3</v>
      </c>
      <c r="AT47" s="30">
        <v>8</v>
      </c>
      <c r="AU47" s="18">
        <f t="shared" si="7"/>
        <v>35</v>
      </c>
      <c r="AV47" s="18">
        <f t="shared" si="8"/>
        <v>83.333333333333343</v>
      </c>
      <c r="AW47" s="13">
        <v>4</v>
      </c>
      <c r="AX47" s="19">
        <v>7</v>
      </c>
      <c r="AY47" s="13">
        <v>10</v>
      </c>
      <c r="AZ47" s="11">
        <v>9</v>
      </c>
      <c r="BA47" s="11">
        <v>10</v>
      </c>
      <c r="BB47" s="13">
        <v>7</v>
      </c>
      <c r="BC47" s="13">
        <v>10</v>
      </c>
      <c r="BD47" s="20">
        <f t="shared" si="9"/>
        <v>57</v>
      </c>
      <c r="BE47" s="21">
        <f t="shared" si="10"/>
        <v>81.428571428571431</v>
      </c>
      <c r="BF47" s="11">
        <v>7</v>
      </c>
      <c r="BG47" s="11">
        <v>5</v>
      </c>
      <c r="BH47" s="11">
        <v>4</v>
      </c>
      <c r="BI47" s="11">
        <v>4</v>
      </c>
      <c r="BJ47" s="11">
        <v>5</v>
      </c>
      <c r="BK47" s="11">
        <v>2</v>
      </c>
      <c r="BL47" s="11">
        <v>9</v>
      </c>
      <c r="BM47" s="7">
        <f t="shared" si="16"/>
        <v>36</v>
      </c>
      <c r="BN47" s="7">
        <f t="shared" si="11"/>
        <v>72</v>
      </c>
      <c r="BO47" s="11">
        <v>1</v>
      </c>
      <c r="BP47" s="11">
        <v>4</v>
      </c>
      <c r="BQ47" s="36">
        <v>1</v>
      </c>
      <c r="BR47" s="11">
        <v>3</v>
      </c>
      <c r="BS47" s="11">
        <v>2</v>
      </c>
      <c r="BT47" s="11">
        <v>2</v>
      </c>
      <c r="BU47" s="11">
        <v>4</v>
      </c>
      <c r="BV47" s="10">
        <f t="shared" si="12"/>
        <v>17</v>
      </c>
      <c r="BW47" s="10">
        <f t="shared" si="13"/>
        <v>85</v>
      </c>
      <c r="BX47" s="11">
        <v>0</v>
      </c>
      <c r="BY47" s="11">
        <v>0</v>
      </c>
      <c r="BZ47" s="11"/>
      <c r="CA47" s="11"/>
      <c r="CB47" s="11"/>
      <c r="CC47" s="11"/>
      <c r="CD47" s="11"/>
      <c r="CE47" s="11"/>
      <c r="CF47" s="11">
        <f t="shared" si="14"/>
        <v>0</v>
      </c>
      <c r="CG47" s="11" t="e">
        <f t="shared" si="15"/>
        <v>#DIV/0!</v>
      </c>
    </row>
    <row r="48" spans="1:85" ht="18">
      <c r="A48" s="32">
        <v>44</v>
      </c>
      <c r="B48" s="38" t="s">
        <v>63</v>
      </c>
      <c r="C48">
        <v>5</v>
      </c>
      <c r="D48">
        <v>8</v>
      </c>
      <c r="E48" s="12">
        <v>8</v>
      </c>
      <c r="F48">
        <v>8</v>
      </c>
      <c r="G48" s="12">
        <v>6</v>
      </c>
      <c r="H48" s="12">
        <v>5</v>
      </c>
      <c r="I48" s="12">
        <v>11</v>
      </c>
      <c r="J48" s="12"/>
      <c r="K48" s="12"/>
      <c r="L48" s="30"/>
      <c r="M48" s="14">
        <f t="shared" si="1"/>
        <v>51</v>
      </c>
      <c r="N48" s="14">
        <f t="shared" si="2"/>
        <v>94.444444444444443</v>
      </c>
      <c r="O48" s="30">
        <v>7</v>
      </c>
      <c r="P48">
        <v>6</v>
      </c>
      <c r="Q48" s="12">
        <v>7</v>
      </c>
      <c r="R48">
        <v>10</v>
      </c>
      <c r="S48" s="34">
        <v>4</v>
      </c>
      <c r="T48" s="35">
        <v>3</v>
      </c>
      <c r="U48" s="11">
        <v>6</v>
      </c>
      <c r="W48" s="30"/>
      <c r="X48" s="13"/>
      <c r="Y48" s="30"/>
      <c r="Z48" s="15">
        <f t="shared" si="3"/>
        <v>43</v>
      </c>
      <c r="AA48" s="15">
        <f t="shared" si="4"/>
        <v>95.555555555555557</v>
      </c>
      <c r="AB48">
        <v>6</v>
      </c>
      <c r="AC48" s="12">
        <v>12</v>
      </c>
      <c r="AD48" s="12">
        <v>8</v>
      </c>
      <c r="AE48">
        <v>9</v>
      </c>
      <c r="AF48" s="12">
        <v>1</v>
      </c>
      <c r="AG48" s="183">
        <v>1</v>
      </c>
      <c r="AH48" s="11">
        <v>9</v>
      </c>
      <c r="AI48" s="11"/>
      <c r="AJ48" s="11"/>
      <c r="AK48" s="11"/>
      <c r="AL48" s="17">
        <f t="shared" si="5"/>
        <v>46</v>
      </c>
      <c r="AM48" s="17">
        <f t="shared" si="6"/>
        <v>93.877551020408163</v>
      </c>
      <c r="AN48" s="13">
        <v>5</v>
      </c>
      <c r="AO48" s="12">
        <v>4</v>
      </c>
      <c r="AP48" s="13">
        <v>7</v>
      </c>
      <c r="AQ48" s="11">
        <v>8</v>
      </c>
      <c r="AR48" s="13">
        <v>6</v>
      </c>
      <c r="AS48" s="12">
        <v>3</v>
      </c>
      <c r="AT48" s="30">
        <v>8</v>
      </c>
      <c r="AU48" s="18">
        <f t="shared" si="7"/>
        <v>41</v>
      </c>
      <c r="AV48" s="18">
        <f t="shared" si="8"/>
        <v>97.61904761904762</v>
      </c>
      <c r="AW48" s="13">
        <v>4</v>
      </c>
      <c r="AX48" s="19">
        <v>6</v>
      </c>
      <c r="AY48" s="13">
        <v>16</v>
      </c>
      <c r="AZ48" s="11">
        <v>11</v>
      </c>
      <c r="BA48" s="11">
        <v>11</v>
      </c>
      <c r="BB48" s="13">
        <v>6</v>
      </c>
      <c r="BC48" s="13">
        <v>10</v>
      </c>
      <c r="BD48" s="20">
        <f t="shared" si="9"/>
        <v>64</v>
      </c>
      <c r="BE48" s="21">
        <f t="shared" si="10"/>
        <v>91.428571428571431</v>
      </c>
      <c r="BF48" s="11">
        <v>8</v>
      </c>
      <c r="BG48" s="11">
        <v>8</v>
      </c>
      <c r="BH48" s="11">
        <v>8</v>
      </c>
      <c r="BI48" s="11">
        <v>9</v>
      </c>
      <c r="BJ48" s="11">
        <v>4</v>
      </c>
      <c r="BK48" s="11">
        <v>1</v>
      </c>
      <c r="BL48" s="11">
        <v>8</v>
      </c>
      <c r="BM48" s="7">
        <f t="shared" si="16"/>
        <v>46</v>
      </c>
      <c r="BN48" s="7">
        <f t="shared" si="11"/>
        <v>92</v>
      </c>
      <c r="BO48" s="11">
        <v>2</v>
      </c>
      <c r="BP48" s="11">
        <v>4</v>
      </c>
      <c r="BQ48" s="36">
        <v>2</v>
      </c>
      <c r="BR48" s="11">
        <v>3</v>
      </c>
      <c r="BS48" s="11">
        <v>2</v>
      </c>
      <c r="BT48" s="11">
        <v>2</v>
      </c>
      <c r="BU48" s="11">
        <v>4</v>
      </c>
      <c r="BV48" s="10">
        <f t="shared" si="12"/>
        <v>19</v>
      </c>
      <c r="BW48" s="10">
        <f t="shared" si="13"/>
        <v>95</v>
      </c>
      <c r="BX48" s="11">
        <v>0</v>
      </c>
      <c r="BY48" s="11">
        <v>0</v>
      </c>
      <c r="BZ48" s="11"/>
      <c r="CA48" s="11"/>
      <c r="CB48" s="11"/>
      <c r="CC48" s="11"/>
      <c r="CD48" s="11"/>
      <c r="CE48" s="11"/>
      <c r="CF48" s="11">
        <f t="shared" si="14"/>
        <v>0</v>
      </c>
      <c r="CG48" s="11" t="e">
        <f t="shared" si="15"/>
        <v>#DIV/0!</v>
      </c>
    </row>
    <row r="49" spans="1:85" ht="18">
      <c r="A49" s="24">
        <v>45</v>
      </c>
      <c r="B49" s="38" t="s">
        <v>64</v>
      </c>
      <c r="C49">
        <v>3</v>
      </c>
      <c r="D49">
        <v>8</v>
      </c>
      <c r="E49" s="12">
        <v>8</v>
      </c>
      <c r="F49">
        <v>7</v>
      </c>
      <c r="G49" s="12">
        <v>5</v>
      </c>
      <c r="H49" s="12">
        <v>6</v>
      </c>
      <c r="I49" s="12">
        <v>11</v>
      </c>
      <c r="J49" s="12"/>
      <c r="K49" s="12"/>
      <c r="L49" s="30"/>
      <c r="M49" s="14">
        <f t="shared" si="1"/>
        <v>48</v>
      </c>
      <c r="N49" s="14">
        <f t="shared" si="2"/>
        <v>88.888888888888886</v>
      </c>
      <c r="O49" s="30">
        <v>4</v>
      </c>
      <c r="P49">
        <v>6</v>
      </c>
      <c r="Q49" s="12">
        <v>7</v>
      </c>
      <c r="R49">
        <v>9</v>
      </c>
      <c r="S49" s="34">
        <v>5</v>
      </c>
      <c r="T49" s="35">
        <v>3</v>
      </c>
      <c r="U49" s="11">
        <v>5</v>
      </c>
      <c r="W49" s="30"/>
      <c r="X49" s="13"/>
      <c r="Y49" s="30"/>
      <c r="Z49" s="15">
        <f t="shared" si="3"/>
        <v>39</v>
      </c>
      <c r="AA49" s="15">
        <f t="shared" si="4"/>
        <v>86.666666666666671</v>
      </c>
      <c r="AB49">
        <v>4</v>
      </c>
      <c r="AC49" s="12">
        <v>12</v>
      </c>
      <c r="AD49" s="12">
        <v>8</v>
      </c>
      <c r="AE49">
        <v>7</v>
      </c>
      <c r="AF49" s="12">
        <v>2</v>
      </c>
      <c r="AG49" s="183">
        <v>1</v>
      </c>
      <c r="AH49" s="11">
        <v>9</v>
      </c>
      <c r="AI49" s="11"/>
      <c r="AJ49" s="11"/>
      <c r="AK49" s="11"/>
      <c r="AL49" s="17">
        <f t="shared" si="5"/>
        <v>43</v>
      </c>
      <c r="AM49" s="17">
        <f t="shared" si="6"/>
        <v>87.755102040816325</v>
      </c>
      <c r="AN49" s="13">
        <v>3</v>
      </c>
      <c r="AO49" s="12">
        <v>4</v>
      </c>
      <c r="AP49" s="13">
        <v>7</v>
      </c>
      <c r="AQ49" s="11">
        <v>7</v>
      </c>
      <c r="AR49" s="13">
        <v>6</v>
      </c>
      <c r="AS49" s="12">
        <v>3</v>
      </c>
      <c r="AT49" s="30">
        <v>8</v>
      </c>
      <c r="AU49" s="18">
        <f t="shared" si="7"/>
        <v>38</v>
      </c>
      <c r="AV49" s="18">
        <f t="shared" si="8"/>
        <v>90.476190476190482</v>
      </c>
      <c r="AW49" s="13">
        <v>2</v>
      </c>
      <c r="AX49" s="19">
        <v>7</v>
      </c>
      <c r="AY49" s="13">
        <v>17</v>
      </c>
      <c r="AZ49" s="11">
        <v>9</v>
      </c>
      <c r="BA49" s="11">
        <v>11</v>
      </c>
      <c r="BB49" s="13">
        <v>7</v>
      </c>
      <c r="BC49" s="13">
        <v>11</v>
      </c>
      <c r="BD49" s="20">
        <f t="shared" si="9"/>
        <v>64</v>
      </c>
      <c r="BE49" s="21">
        <f t="shared" si="10"/>
        <v>91.428571428571431</v>
      </c>
      <c r="BF49" s="11">
        <v>6</v>
      </c>
      <c r="BG49" s="11">
        <v>6</v>
      </c>
      <c r="BH49" s="11">
        <v>7</v>
      </c>
      <c r="BI49" s="11">
        <v>9</v>
      </c>
      <c r="BJ49" s="11">
        <v>5</v>
      </c>
      <c r="BK49" s="11">
        <v>2</v>
      </c>
      <c r="BL49" s="11">
        <v>5</v>
      </c>
      <c r="BM49" s="7">
        <f t="shared" si="16"/>
        <v>40</v>
      </c>
      <c r="BN49" s="7">
        <f t="shared" si="11"/>
        <v>80</v>
      </c>
      <c r="BO49" s="11">
        <v>1</v>
      </c>
      <c r="BP49" s="11">
        <v>2</v>
      </c>
      <c r="BQ49" s="36">
        <v>3</v>
      </c>
      <c r="BR49" s="11">
        <v>3</v>
      </c>
      <c r="BS49" s="11">
        <v>1</v>
      </c>
      <c r="BT49" s="11">
        <v>2</v>
      </c>
      <c r="BU49" s="11">
        <v>4</v>
      </c>
      <c r="BV49" s="10">
        <f t="shared" si="12"/>
        <v>16</v>
      </c>
      <c r="BW49" s="10">
        <f t="shared" si="13"/>
        <v>80</v>
      </c>
      <c r="BX49" s="11">
        <v>0</v>
      </c>
      <c r="BY49" s="11">
        <v>0</v>
      </c>
      <c r="BZ49" s="11"/>
      <c r="CA49" s="11"/>
      <c r="CB49" s="11"/>
      <c r="CC49" s="11"/>
      <c r="CD49" s="11"/>
      <c r="CE49" s="11"/>
      <c r="CF49" s="11">
        <f t="shared" si="14"/>
        <v>0</v>
      </c>
      <c r="CG49" s="11" t="e">
        <f t="shared" si="15"/>
        <v>#DIV/0!</v>
      </c>
    </row>
    <row r="50" spans="1:85" ht="18">
      <c r="A50" s="32">
        <v>46</v>
      </c>
      <c r="B50" s="38" t="s">
        <v>65</v>
      </c>
      <c r="C50">
        <v>5</v>
      </c>
      <c r="D50">
        <v>8</v>
      </c>
      <c r="E50" s="12">
        <v>8</v>
      </c>
      <c r="F50">
        <v>8</v>
      </c>
      <c r="G50" s="12">
        <v>6</v>
      </c>
      <c r="H50" s="12">
        <v>6</v>
      </c>
      <c r="I50" s="12">
        <v>8</v>
      </c>
      <c r="J50" s="12"/>
      <c r="K50" s="12"/>
      <c r="L50" s="30"/>
      <c r="M50" s="14">
        <f t="shared" si="1"/>
        <v>49</v>
      </c>
      <c r="N50" s="14">
        <f t="shared" si="2"/>
        <v>90.740740740740748</v>
      </c>
      <c r="O50" s="30">
        <v>5</v>
      </c>
      <c r="P50">
        <v>6</v>
      </c>
      <c r="Q50" s="12">
        <v>7</v>
      </c>
      <c r="R50">
        <v>9</v>
      </c>
      <c r="S50" s="34">
        <v>5</v>
      </c>
      <c r="T50" s="35">
        <v>3</v>
      </c>
      <c r="U50" s="11">
        <v>5</v>
      </c>
      <c r="W50" s="30"/>
      <c r="X50" s="13"/>
      <c r="Y50" s="30"/>
      <c r="Z50" s="15">
        <f t="shared" si="3"/>
        <v>40</v>
      </c>
      <c r="AA50" s="15">
        <f t="shared" si="4"/>
        <v>88.888888888888886</v>
      </c>
      <c r="AB50">
        <v>3</v>
      </c>
      <c r="AC50" s="12">
        <v>11</v>
      </c>
      <c r="AD50" s="12">
        <v>8</v>
      </c>
      <c r="AE50">
        <v>8</v>
      </c>
      <c r="AF50" s="12">
        <v>2</v>
      </c>
      <c r="AG50" s="183">
        <v>1</v>
      </c>
      <c r="AH50" s="11">
        <v>7</v>
      </c>
      <c r="AI50" s="11"/>
      <c r="AJ50" s="11"/>
      <c r="AK50" s="11"/>
      <c r="AL50" s="17">
        <f t="shared" si="5"/>
        <v>40</v>
      </c>
      <c r="AM50" s="17">
        <f t="shared" si="6"/>
        <v>81.632653061224488</v>
      </c>
      <c r="AN50" s="13">
        <v>5</v>
      </c>
      <c r="AO50" s="12">
        <v>4</v>
      </c>
      <c r="AP50" s="13">
        <v>7</v>
      </c>
      <c r="AQ50" s="11">
        <v>8</v>
      </c>
      <c r="AR50" s="13">
        <v>7</v>
      </c>
      <c r="AS50" s="12">
        <v>3</v>
      </c>
      <c r="AT50" s="30">
        <v>6</v>
      </c>
      <c r="AU50" s="18">
        <f t="shared" si="7"/>
        <v>40</v>
      </c>
      <c r="AV50" s="18">
        <f t="shared" si="8"/>
        <v>95.238095238095227</v>
      </c>
      <c r="AW50" s="13">
        <v>2</v>
      </c>
      <c r="AX50" s="19">
        <v>7</v>
      </c>
      <c r="AY50" s="13">
        <v>15</v>
      </c>
      <c r="AZ50" s="11">
        <v>12</v>
      </c>
      <c r="BA50" s="11">
        <v>10</v>
      </c>
      <c r="BB50" s="13">
        <v>6</v>
      </c>
      <c r="BC50" s="13">
        <v>7</v>
      </c>
      <c r="BD50" s="20">
        <f t="shared" si="9"/>
        <v>59</v>
      </c>
      <c r="BE50" s="21">
        <f t="shared" si="10"/>
        <v>84.285714285714292</v>
      </c>
      <c r="BF50" s="11">
        <v>9</v>
      </c>
      <c r="BG50" s="11">
        <v>7</v>
      </c>
      <c r="BH50" s="11">
        <v>8</v>
      </c>
      <c r="BI50" s="11">
        <v>7</v>
      </c>
      <c r="BJ50" s="11">
        <v>5</v>
      </c>
      <c r="BK50" s="11">
        <v>1</v>
      </c>
      <c r="BL50" s="11">
        <v>4</v>
      </c>
      <c r="BM50" s="7">
        <f t="shared" si="16"/>
        <v>41</v>
      </c>
      <c r="BN50" s="7">
        <f t="shared" si="11"/>
        <v>82</v>
      </c>
      <c r="BO50" s="11">
        <v>2</v>
      </c>
      <c r="BP50" s="11">
        <v>4</v>
      </c>
      <c r="BQ50" s="36">
        <v>3</v>
      </c>
      <c r="BR50" s="11">
        <v>3</v>
      </c>
      <c r="BS50" s="11">
        <v>2</v>
      </c>
      <c r="BT50" s="11">
        <v>2</v>
      </c>
      <c r="BU50" s="11">
        <v>3</v>
      </c>
      <c r="BV50" s="10">
        <f t="shared" si="12"/>
        <v>19</v>
      </c>
      <c r="BW50" s="10">
        <f t="shared" si="13"/>
        <v>95</v>
      </c>
      <c r="BX50" s="11">
        <v>0</v>
      </c>
      <c r="BY50" s="11">
        <v>0</v>
      </c>
      <c r="BZ50" s="11"/>
      <c r="CA50" s="11"/>
      <c r="CB50" s="11"/>
      <c r="CC50" s="11"/>
      <c r="CD50" s="11"/>
      <c r="CE50" s="11"/>
      <c r="CF50" s="11">
        <f t="shared" si="14"/>
        <v>0</v>
      </c>
      <c r="CG50" s="11" t="e">
        <f t="shared" si="15"/>
        <v>#DIV/0!</v>
      </c>
    </row>
    <row r="51" spans="1:85" ht="18">
      <c r="A51" s="24">
        <v>47</v>
      </c>
      <c r="B51" s="38" t="s">
        <v>66</v>
      </c>
      <c r="C51">
        <v>4</v>
      </c>
      <c r="D51">
        <v>8</v>
      </c>
      <c r="E51" s="12">
        <v>5</v>
      </c>
      <c r="F51">
        <v>8</v>
      </c>
      <c r="G51" s="12">
        <v>5</v>
      </c>
      <c r="H51" s="12">
        <v>4</v>
      </c>
      <c r="I51" s="12">
        <v>6</v>
      </c>
      <c r="J51" s="12"/>
      <c r="K51" s="12"/>
      <c r="L51" s="30"/>
      <c r="M51" s="14">
        <f t="shared" si="1"/>
        <v>40</v>
      </c>
      <c r="N51" s="14">
        <f t="shared" si="2"/>
        <v>74.074074074074076</v>
      </c>
      <c r="O51" s="30">
        <v>5</v>
      </c>
      <c r="P51">
        <v>6</v>
      </c>
      <c r="Q51" s="12">
        <v>7</v>
      </c>
      <c r="R51">
        <v>10</v>
      </c>
      <c r="S51" s="34">
        <v>5</v>
      </c>
      <c r="T51" s="35">
        <v>2</v>
      </c>
      <c r="U51" s="11">
        <v>3</v>
      </c>
      <c r="W51" s="30"/>
      <c r="X51" s="13"/>
      <c r="Y51" s="30"/>
      <c r="Z51" s="15">
        <f t="shared" si="3"/>
        <v>38</v>
      </c>
      <c r="AA51" s="15">
        <f t="shared" si="4"/>
        <v>84.444444444444443</v>
      </c>
      <c r="AB51">
        <v>5</v>
      </c>
      <c r="AC51" s="12">
        <v>13</v>
      </c>
      <c r="AD51" s="12">
        <v>7</v>
      </c>
      <c r="AE51">
        <v>9</v>
      </c>
      <c r="AF51" s="12">
        <v>1</v>
      </c>
      <c r="AG51" s="183">
        <v>0</v>
      </c>
      <c r="AH51" s="11">
        <v>5</v>
      </c>
      <c r="AI51" s="11"/>
      <c r="AJ51" s="11"/>
      <c r="AK51" s="11"/>
      <c r="AL51" s="17">
        <f t="shared" si="5"/>
        <v>40</v>
      </c>
      <c r="AM51" s="17">
        <f t="shared" si="6"/>
        <v>81.632653061224488</v>
      </c>
      <c r="AN51" s="13">
        <v>5</v>
      </c>
      <c r="AO51" s="12">
        <v>4</v>
      </c>
      <c r="AP51" s="13">
        <v>5</v>
      </c>
      <c r="AQ51" s="11">
        <v>7</v>
      </c>
      <c r="AR51" s="13">
        <v>5</v>
      </c>
      <c r="AS51" s="12">
        <v>3</v>
      </c>
      <c r="AT51" s="30">
        <v>3</v>
      </c>
      <c r="AU51" s="18">
        <f t="shared" si="7"/>
        <v>32</v>
      </c>
      <c r="AV51" s="18">
        <f t="shared" si="8"/>
        <v>76.19047619047619</v>
      </c>
      <c r="AW51" s="13">
        <v>4</v>
      </c>
      <c r="AX51" s="19">
        <v>7</v>
      </c>
      <c r="AY51" s="13">
        <v>14</v>
      </c>
      <c r="AZ51" s="11">
        <v>10</v>
      </c>
      <c r="BA51" s="11">
        <v>11</v>
      </c>
      <c r="BB51" s="13">
        <v>4</v>
      </c>
      <c r="BC51" s="13">
        <v>7</v>
      </c>
      <c r="BD51" s="20">
        <f t="shared" si="9"/>
        <v>57</v>
      </c>
      <c r="BE51" s="21">
        <f t="shared" si="10"/>
        <v>81.428571428571431</v>
      </c>
      <c r="BF51" s="11">
        <v>8</v>
      </c>
      <c r="BG51" s="11">
        <v>8</v>
      </c>
      <c r="BH51" s="11">
        <v>7</v>
      </c>
      <c r="BI51" s="11">
        <v>9</v>
      </c>
      <c r="BJ51" s="11">
        <v>5</v>
      </c>
      <c r="BK51" s="11">
        <v>1</v>
      </c>
      <c r="BL51" s="11">
        <v>8</v>
      </c>
      <c r="BM51" s="7">
        <f t="shared" si="16"/>
        <v>46</v>
      </c>
      <c r="BN51" s="7">
        <f t="shared" si="11"/>
        <v>92</v>
      </c>
      <c r="BO51" s="11">
        <v>2</v>
      </c>
      <c r="BP51" s="11">
        <v>4</v>
      </c>
      <c r="BQ51" s="36">
        <v>2</v>
      </c>
      <c r="BR51" s="11">
        <v>3</v>
      </c>
      <c r="BS51" s="11">
        <v>2</v>
      </c>
      <c r="BT51" s="11">
        <v>0</v>
      </c>
      <c r="BU51" s="11">
        <v>2</v>
      </c>
      <c r="BV51" s="10">
        <f t="shared" si="12"/>
        <v>15</v>
      </c>
      <c r="BW51" s="10">
        <f t="shared" si="13"/>
        <v>75</v>
      </c>
      <c r="BX51" s="11">
        <v>0</v>
      </c>
      <c r="BY51" s="11">
        <v>0</v>
      </c>
      <c r="BZ51" s="11"/>
      <c r="CA51" s="11"/>
      <c r="CB51" s="11"/>
      <c r="CC51" s="11"/>
      <c r="CD51" s="11"/>
      <c r="CE51" s="11"/>
      <c r="CF51" s="11">
        <f t="shared" si="14"/>
        <v>0</v>
      </c>
      <c r="CG51" s="11" t="e">
        <f t="shared" si="15"/>
        <v>#DIV/0!</v>
      </c>
    </row>
    <row r="52" spans="1:85" ht="18">
      <c r="A52" s="32">
        <v>48</v>
      </c>
      <c r="B52" s="38" t="s">
        <v>67</v>
      </c>
      <c r="C52">
        <v>4</v>
      </c>
      <c r="D52">
        <v>7</v>
      </c>
      <c r="E52" s="12">
        <v>7</v>
      </c>
      <c r="F52">
        <v>6</v>
      </c>
      <c r="G52" s="12">
        <v>5</v>
      </c>
      <c r="H52" s="12">
        <v>3</v>
      </c>
      <c r="I52" s="12">
        <v>10</v>
      </c>
      <c r="J52" s="12"/>
      <c r="K52" s="12"/>
      <c r="L52" s="30"/>
      <c r="M52" s="14">
        <f t="shared" si="1"/>
        <v>42</v>
      </c>
      <c r="N52" s="14">
        <f t="shared" si="2"/>
        <v>77.777777777777786</v>
      </c>
      <c r="O52" s="30">
        <v>5</v>
      </c>
      <c r="P52">
        <v>5</v>
      </c>
      <c r="Q52" s="12">
        <v>4</v>
      </c>
      <c r="R52">
        <v>8</v>
      </c>
      <c r="S52" s="34">
        <v>3</v>
      </c>
      <c r="T52" s="35">
        <v>2</v>
      </c>
      <c r="U52" s="11">
        <v>5</v>
      </c>
      <c r="W52" s="30"/>
      <c r="X52" s="13"/>
      <c r="Y52" s="30"/>
      <c r="Z52" s="15">
        <f t="shared" si="3"/>
        <v>32</v>
      </c>
      <c r="AA52" s="15">
        <f t="shared" si="4"/>
        <v>71.111111111111114</v>
      </c>
      <c r="AB52">
        <v>4</v>
      </c>
      <c r="AC52" s="12">
        <v>11</v>
      </c>
      <c r="AD52" s="12">
        <v>6</v>
      </c>
      <c r="AE52">
        <v>8</v>
      </c>
      <c r="AF52" s="12">
        <v>2</v>
      </c>
      <c r="AG52" s="183">
        <v>1</v>
      </c>
      <c r="AH52" s="11">
        <v>6</v>
      </c>
      <c r="AI52" s="11"/>
      <c r="AJ52" s="11"/>
      <c r="AK52" s="11"/>
      <c r="AL52" s="17">
        <f t="shared" si="5"/>
        <v>38</v>
      </c>
      <c r="AM52" s="17">
        <f t="shared" si="6"/>
        <v>77.551020408163268</v>
      </c>
      <c r="AN52" s="13">
        <v>4</v>
      </c>
      <c r="AO52" s="12">
        <v>4</v>
      </c>
      <c r="AP52" s="13">
        <v>7</v>
      </c>
      <c r="AQ52" s="11">
        <v>7</v>
      </c>
      <c r="AR52" s="13">
        <v>6</v>
      </c>
      <c r="AS52" s="12">
        <v>3</v>
      </c>
      <c r="AT52" s="30">
        <v>8</v>
      </c>
      <c r="AU52" s="18">
        <f t="shared" si="7"/>
        <v>39</v>
      </c>
      <c r="AV52" s="18">
        <f t="shared" si="8"/>
        <v>92.857142857142861</v>
      </c>
      <c r="AW52" s="13">
        <v>4</v>
      </c>
      <c r="AX52" s="19">
        <v>7</v>
      </c>
      <c r="AY52" s="13">
        <v>16</v>
      </c>
      <c r="AZ52" s="11">
        <v>10</v>
      </c>
      <c r="BA52" s="11">
        <v>10</v>
      </c>
      <c r="BB52" s="13">
        <v>3</v>
      </c>
      <c r="BC52" s="13">
        <v>11</v>
      </c>
      <c r="BD52" s="20">
        <f t="shared" si="9"/>
        <v>61</v>
      </c>
      <c r="BE52" s="21">
        <f t="shared" si="10"/>
        <v>87.142857142857139</v>
      </c>
      <c r="BF52" s="11">
        <v>7</v>
      </c>
      <c r="BG52" s="11">
        <v>7</v>
      </c>
      <c r="BH52" s="11">
        <v>7</v>
      </c>
      <c r="BI52" s="11">
        <v>9</v>
      </c>
      <c r="BJ52" s="11">
        <v>4</v>
      </c>
      <c r="BK52" s="11">
        <v>1</v>
      </c>
      <c r="BL52" s="11">
        <v>9</v>
      </c>
      <c r="BM52" s="7">
        <f t="shared" si="16"/>
        <v>44</v>
      </c>
      <c r="BN52" s="7">
        <f t="shared" si="11"/>
        <v>88</v>
      </c>
      <c r="BO52" s="11">
        <v>2</v>
      </c>
      <c r="BP52" s="11">
        <v>2</v>
      </c>
      <c r="BQ52" s="36">
        <v>3</v>
      </c>
      <c r="BR52" s="11">
        <v>3</v>
      </c>
      <c r="BS52" s="11">
        <v>2</v>
      </c>
      <c r="BT52" s="11">
        <v>1</v>
      </c>
      <c r="BU52" s="11">
        <v>3</v>
      </c>
      <c r="BV52" s="10">
        <f t="shared" si="12"/>
        <v>16</v>
      </c>
      <c r="BW52" s="10">
        <f t="shared" si="13"/>
        <v>80</v>
      </c>
      <c r="BX52" s="11">
        <v>0</v>
      </c>
      <c r="BY52" s="11">
        <v>0</v>
      </c>
      <c r="BZ52" s="11"/>
      <c r="CA52" s="11"/>
      <c r="CB52" s="11"/>
      <c r="CC52" s="11"/>
      <c r="CD52" s="11"/>
      <c r="CE52" s="11"/>
      <c r="CF52" s="11">
        <f t="shared" si="14"/>
        <v>0</v>
      </c>
      <c r="CG52" s="11" t="e">
        <f t="shared" si="15"/>
        <v>#DIV/0!</v>
      </c>
    </row>
    <row r="53" spans="1:85" ht="18">
      <c r="A53" s="24">
        <v>49</v>
      </c>
      <c r="B53" s="38" t="s">
        <v>68</v>
      </c>
      <c r="C53">
        <v>3</v>
      </c>
      <c r="D53">
        <v>7</v>
      </c>
      <c r="E53" s="12">
        <v>9</v>
      </c>
      <c r="F53">
        <v>1</v>
      </c>
      <c r="G53" s="12">
        <v>2</v>
      </c>
      <c r="H53" s="12">
        <v>6</v>
      </c>
      <c r="I53" s="12">
        <v>11</v>
      </c>
      <c r="J53" s="12"/>
      <c r="K53" s="12"/>
      <c r="L53" s="30"/>
      <c r="M53" s="14">
        <f t="shared" si="1"/>
        <v>39</v>
      </c>
      <c r="N53" s="14">
        <f t="shared" si="2"/>
        <v>72.222222222222214</v>
      </c>
      <c r="O53" s="30">
        <v>5</v>
      </c>
      <c r="P53">
        <v>6</v>
      </c>
      <c r="Q53" s="12">
        <v>6</v>
      </c>
      <c r="R53">
        <v>4</v>
      </c>
      <c r="S53" s="34">
        <v>3</v>
      </c>
      <c r="T53" s="35">
        <v>4</v>
      </c>
      <c r="U53" s="11">
        <v>3</v>
      </c>
      <c r="W53" s="30"/>
      <c r="X53" s="13"/>
      <c r="Y53" s="30"/>
      <c r="Z53" s="15">
        <f t="shared" si="3"/>
        <v>31</v>
      </c>
      <c r="AA53" s="15">
        <f t="shared" si="4"/>
        <v>68.888888888888886</v>
      </c>
      <c r="AB53">
        <v>3</v>
      </c>
      <c r="AC53" s="12">
        <v>11</v>
      </c>
      <c r="AD53" s="12">
        <v>7</v>
      </c>
      <c r="AE53">
        <v>6</v>
      </c>
      <c r="AF53" s="12">
        <v>1</v>
      </c>
      <c r="AG53" s="183">
        <v>1</v>
      </c>
      <c r="AH53" s="11">
        <v>8</v>
      </c>
      <c r="AI53" s="11"/>
      <c r="AJ53" s="11"/>
      <c r="AK53" s="11"/>
      <c r="AL53" s="17">
        <f t="shared" si="5"/>
        <v>37</v>
      </c>
      <c r="AM53" s="17">
        <f t="shared" si="6"/>
        <v>75.510204081632651</v>
      </c>
      <c r="AN53" s="13">
        <v>4</v>
      </c>
      <c r="AO53" s="12">
        <v>4</v>
      </c>
      <c r="AP53" s="13">
        <v>5</v>
      </c>
      <c r="AQ53" s="11">
        <v>6</v>
      </c>
      <c r="AR53" s="13">
        <v>5</v>
      </c>
      <c r="AS53" s="12">
        <v>3</v>
      </c>
      <c r="AT53" s="30">
        <v>8</v>
      </c>
      <c r="AU53" s="18">
        <f t="shared" si="7"/>
        <v>35</v>
      </c>
      <c r="AV53" s="18">
        <f t="shared" si="8"/>
        <v>83.333333333333343</v>
      </c>
      <c r="AW53" s="13">
        <v>2</v>
      </c>
      <c r="AX53" s="19">
        <v>7</v>
      </c>
      <c r="AY53" s="13">
        <v>15</v>
      </c>
      <c r="AZ53" s="11">
        <v>9</v>
      </c>
      <c r="BA53" s="11">
        <v>9</v>
      </c>
      <c r="BB53" s="13">
        <v>5</v>
      </c>
      <c r="BC53" s="13">
        <v>10</v>
      </c>
      <c r="BD53" s="20">
        <f t="shared" si="9"/>
        <v>57</v>
      </c>
      <c r="BE53" s="21">
        <f t="shared" si="10"/>
        <v>81.428571428571431</v>
      </c>
      <c r="BF53" s="11">
        <v>8</v>
      </c>
      <c r="BG53" s="11">
        <v>7</v>
      </c>
      <c r="BH53" s="11">
        <v>8</v>
      </c>
      <c r="BI53" s="11">
        <v>4</v>
      </c>
      <c r="BJ53" s="11">
        <v>3</v>
      </c>
      <c r="BK53" s="11">
        <v>2</v>
      </c>
      <c r="BL53" s="11">
        <v>6</v>
      </c>
      <c r="BM53" s="7">
        <f t="shared" si="16"/>
        <v>38</v>
      </c>
      <c r="BN53" s="7">
        <f t="shared" si="11"/>
        <v>76</v>
      </c>
      <c r="BO53" s="11">
        <v>2</v>
      </c>
      <c r="BP53" s="11">
        <v>4</v>
      </c>
      <c r="BQ53" s="36">
        <v>3</v>
      </c>
      <c r="BR53" s="11">
        <v>2</v>
      </c>
      <c r="BS53" s="11">
        <v>2</v>
      </c>
      <c r="BT53" s="11">
        <v>2</v>
      </c>
      <c r="BU53" s="11">
        <v>4</v>
      </c>
      <c r="BV53" s="10">
        <f t="shared" si="12"/>
        <v>19</v>
      </c>
      <c r="BW53" s="10">
        <f t="shared" si="13"/>
        <v>95</v>
      </c>
      <c r="BX53" s="11">
        <v>0</v>
      </c>
      <c r="BY53" s="11">
        <v>0</v>
      </c>
      <c r="BZ53" s="11"/>
      <c r="CA53" s="11"/>
      <c r="CB53" s="11"/>
      <c r="CC53" s="11"/>
      <c r="CD53" s="11"/>
      <c r="CE53" s="11"/>
      <c r="CF53" s="11">
        <f t="shared" si="14"/>
        <v>0</v>
      </c>
      <c r="CG53" s="11" t="e">
        <f t="shared" si="15"/>
        <v>#DIV/0!</v>
      </c>
    </row>
    <row r="54" spans="1:85" ht="18">
      <c r="A54" s="32">
        <v>50</v>
      </c>
      <c r="B54" s="38" t="s">
        <v>69</v>
      </c>
      <c r="C54">
        <v>5</v>
      </c>
      <c r="D54">
        <v>7</v>
      </c>
      <c r="E54" s="12">
        <v>7</v>
      </c>
      <c r="F54">
        <v>8</v>
      </c>
      <c r="G54" s="12">
        <v>6</v>
      </c>
      <c r="H54" s="12">
        <v>6</v>
      </c>
      <c r="I54" s="12">
        <v>8</v>
      </c>
      <c r="J54" s="12"/>
      <c r="K54" s="12"/>
      <c r="L54" s="30"/>
      <c r="M54" s="14">
        <f t="shared" si="1"/>
        <v>47</v>
      </c>
      <c r="N54" s="14">
        <f t="shared" si="2"/>
        <v>87.037037037037038</v>
      </c>
      <c r="O54" s="30">
        <v>6</v>
      </c>
      <c r="P54">
        <v>5</v>
      </c>
      <c r="Q54" s="12">
        <v>7</v>
      </c>
      <c r="R54">
        <v>10</v>
      </c>
      <c r="S54" s="34">
        <v>5</v>
      </c>
      <c r="T54" s="35">
        <v>3</v>
      </c>
      <c r="U54" s="11">
        <v>4</v>
      </c>
      <c r="W54" s="30"/>
      <c r="X54" s="13"/>
      <c r="Y54" s="30"/>
      <c r="Z54" s="15">
        <f t="shared" si="3"/>
        <v>40</v>
      </c>
      <c r="AA54" s="15">
        <f t="shared" si="4"/>
        <v>88.888888888888886</v>
      </c>
      <c r="AB54">
        <v>5</v>
      </c>
      <c r="AC54" s="12">
        <v>10</v>
      </c>
      <c r="AD54" s="12">
        <v>8</v>
      </c>
      <c r="AE54">
        <v>9</v>
      </c>
      <c r="AF54" s="12">
        <v>2</v>
      </c>
      <c r="AG54" s="183">
        <v>1</v>
      </c>
      <c r="AH54" s="11">
        <v>8</v>
      </c>
      <c r="AI54" s="11"/>
      <c r="AJ54" s="11"/>
      <c r="AK54" s="11"/>
      <c r="AL54" s="17">
        <f t="shared" si="5"/>
        <v>43</v>
      </c>
      <c r="AM54" s="17">
        <f t="shared" si="6"/>
        <v>87.755102040816325</v>
      </c>
      <c r="AN54" s="13">
        <v>5</v>
      </c>
      <c r="AO54" s="12">
        <v>4</v>
      </c>
      <c r="AP54" s="13">
        <v>7</v>
      </c>
      <c r="AQ54" s="11">
        <v>8</v>
      </c>
      <c r="AR54" s="13">
        <v>7</v>
      </c>
      <c r="AS54" s="12">
        <v>3</v>
      </c>
      <c r="AT54" s="30">
        <v>6</v>
      </c>
      <c r="AU54" s="18">
        <f t="shared" si="7"/>
        <v>40</v>
      </c>
      <c r="AV54" s="18">
        <f t="shared" si="8"/>
        <v>95.238095238095227</v>
      </c>
      <c r="AW54" s="13">
        <v>4</v>
      </c>
      <c r="AX54" s="19">
        <v>5</v>
      </c>
      <c r="AY54" s="13">
        <v>17</v>
      </c>
      <c r="AZ54" s="11">
        <v>11</v>
      </c>
      <c r="BA54" s="11">
        <v>11</v>
      </c>
      <c r="BB54" s="13">
        <v>6</v>
      </c>
      <c r="BC54" s="13">
        <v>7</v>
      </c>
      <c r="BD54" s="20">
        <f t="shared" si="9"/>
        <v>61</v>
      </c>
      <c r="BE54" s="21">
        <f t="shared" si="10"/>
        <v>87.142857142857139</v>
      </c>
      <c r="BF54" s="11">
        <v>9</v>
      </c>
      <c r="BG54" s="11">
        <v>7</v>
      </c>
      <c r="BH54" s="11">
        <v>8</v>
      </c>
      <c r="BI54" s="11">
        <v>9</v>
      </c>
      <c r="BJ54" s="11">
        <v>5</v>
      </c>
      <c r="BK54" s="11">
        <v>2</v>
      </c>
      <c r="BL54" s="11">
        <v>8</v>
      </c>
      <c r="BM54" s="7">
        <f t="shared" si="16"/>
        <v>48</v>
      </c>
      <c r="BN54" s="7">
        <f t="shared" si="11"/>
        <v>96</v>
      </c>
      <c r="BO54" s="11">
        <v>2</v>
      </c>
      <c r="BP54" s="11">
        <v>4</v>
      </c>
      <c r="BQ54" s="36">
        <v>3</v>
      </c>
      <c r="BR54" s="11">
        <v>3</v>
      </c>
      <c r="BS54" s="11">
        <v>2</v>
      </c>
      <c r="BT54" s="11">
        <v>2</v>
      </c>
      <c r="BU54" s="11">
        <v>3</v>
      </c>
      <c r="BV54" s="10">
        <f t="shared" si="12"/>
        <v>19</v>
      </c>
      <c r="BW54" s="10">
        <f t="shared" si="13"/>
        <v>95</v>
      </c>
      <c r="BX54" s="11">
        <v>0</v>
      </c>
      <c r="BY54" s="11">
        <v>0</v>
      </c>
      <c r="BZ54" s="11"/>
      <c r="CA54" s="11"/>
      <c r="CB54" s="11"/>
      <c r="CC54" s="11"/>
      <c r="CD54" s="11"/>
      <c r="CE54" s="11"/>
      <c r="CF54" s="11">
        <f t="shared" si="14"/>
        <v>0</v>
      </c>
      <c r="CG54" s="11" t="e">
        <f t="shared" si="15"/>
        <v>#DIV/0!</v>
      </c>
    </row>
    <row r="55" spans="1:85" ht="18">
      <c r="A55" s="24">
        <v>51</v>
      </c>
      <c r="B55" s="38" t="s">
        <v>70</v>
      </c>
      <c r="C55">
        <v>5</v>
      </c>
      <c r="D55">
        <v>8</v>
      </c>
      <c r="E55" s="12">
        <v>8</v>
      </c>
      <c r="F55">
        <v>7</v>
      </c>
      <c r="G55" s="12">
        <v>6</v>
      </c>
      <c r="H55" s="12">
        <v>4</v>
      </c>
      <c r="I55" s="12">
        <v>10</v>
      </c>
      <c r="J55" s="12"/>
      <c r="K55" s="12"/>
      <c r="L55" s="30"/>
      <c r="M55" s="14">
        <f t="shared" si="1"/>
        <v>48</v>
      </c>
      <c r="N55" s="14">
        <f t="shared" si="2"/>
        <v>88.888888888888886</v>
      </c>
      <c r="O55" s="30">
        <v>6</v>
      </c>
      <c r="P55">
        <v>5</v>
      </c>
      <c r="Q55" s="12">
        <v>5</v>
      </c>
      <c r="R55">
        <v>10</v>
      </c>
      <c r="S55" s="34">
        <v>5</v>
      </c>
      <c r="T55" s="35">
        <v>2</v>
      </c>
      <c r="U55" s="11">
        <v>6</v>
      </c>
      <c r="W55" s="30"/>
      <c r="X55" s="13"/>
      <c r="Y55" s="30"/>
      <c r="Z55" s="15">
        <f t="shared" si="3"/>
        <v>39</v>
      </c>
      <c r="AA55" s="15">
        <f t="shared" si="4"/>
        <v>86.666666666666671</v>
      </c>
      <c r="AB55">
        <v>5</v>
      </c>
      <c r="AC55" s="12">
        <v>12</v>
      </c>
      <c r="AD55" s="12">
        <v>5</v>
      </c>
      <c r="AE55">
        <v>9</v>
      </c>
      <c r="AF55" s="12">
        <v>2</v>
      </c>
      <c r="AG55" s="183">
        <v>0</v>
      </c>
      <c r="AH55" s="11">
        <v>10</v>
      </c>
      <c r="AI55" s="11"/>
      <c r="AJ55" s="11"/>
      <c r="AK55" s="11"/>
      <c r="AL55" s="17">
        <f t="shared" si="5"/>
        <v>43</v>
      </c>
      <c r="AM55" s="17">
        <f t="shared" si="6"/>
        <v>87.755102040816325</v>
      </c>
      <c r="AN55" s="13">
        <v>4</v>
      </c>
      <c r="AO55" s="12">
        <v>4</v>
      </c>
      <c r="AP55" s="13">
        <v>7</v>
      </c>
      <c r="AQ55" s="11">
        <v>7</v>
      </c>
      <c r="AR55" s="13">
        <v>7</v>
      </c>
      <c r="AS55" s="12">
        <v>3</v>
      </c>
      <c r="AT55" s="30">
        <v>8</v>
      </c>
      <c r="AU55" s="18">
        <f t="shared" si="7"/>
        <v>40</v>
      </c>
      <c r="AV55" s="18">
        <f t="shared" si="8"/>
        <v>95.238095238095227</v>
      </c>
      <c r="AW55" s="13">
        <v>3</v>
      </c>
      <c r="AX55" s="19">
        <v>7</v>
      </c>
      <c r="AY55" s="13">
        <v>17</v>
      </c>
      <c r="AZ55" s="11">
        <v>12</v>
      </c>
      <c r="BA55" s="11">
        <v>10</v>
      </c>
      <c r="BB55" s="13">
        <v>5</v>
      </c>
      <c r="BC55" s="13">
        <v>11</v>
      </c>
      <c r="BD55" s="20">
        <f t="shared" si="9"/>
        <v>65</v>
      </c>
      <c r="BE55" s="21">
        <f t="shared" si="10"/>
        <v>92.857142857142861</v>
      </c>
      <c r="BF55" s="11">
        <v>6</v>
      </c>
      <c r="BG55" s="11">
        <v>8</v>
      </c>
      <c r="BH55" s="11">
        <v>5</v>
      </c>
      <c r="BI55" s="11">
        <v>8</v>
      </c>
      <c r="BJ55" s="11">
        <v>4</v>
      </c>
      <c r="BK55" s="11">
        <v>1</v>
      </c>
      <c r="BL55" s="11">
        <v>9</v>
      </c>
      <c r="BM55" s="7">
        <f t="shared" si="16"/>
        <v>41</v>
      </c>
      <c r="BN55" s="7">
        <f t="shared" si="11"/>
        <v>82</v>
      </c>
      <c r="BO55" s="11">
        <v>2</v>
      </c>
      <c r="BP55" s="11">
        <v>4</v>
      </c>
      <c r="BQ55" s="36">
        <v>3</v>
      </c>
      <c r="BR55" s="11">
        <v>3</v>
      </c>
      <c r="BS55" s="11">
        <v>2</v>
      </c>
      <c r="BT55" s="11">
        <v>0</v>
      </c>
      <c r="BU55" s="11">
        <v>4</v>
      </c>
      <c r="BV55" s="10">
        <f t="shared" si="12"/>
        <v>18</v>
      </c>
      <c r="BW55" s="10">
        <f t="shared" si="13"/>
        <v>90</v>
      </c>
      <c r="BX55" s="11">
        <v>0</v>
      </c>
      <c r="BY55" s="11">
        <v>0</v>
      </c>
      <c r="BZ55" s="11"/>
      <c r="CA55" s="11"/>
      <c r="CB55" s="11"/>
      <c r="CC55" s="11"/>
      <c r="CD55" s="11"/>
      <c r="CE55" s="11"/>
      <c r="CF55" s="11">
        <f t="shared" si="14"/>
        <v>0</v>
      </c>
      <c r="CG55" s="11" t="e">
        <f t="shared" si="15"/>
        <v>#DIV/0!</v>
      </c>
    </row>
    <row r="56" spans="1:85" ht="18">
      <c r="A56" s="32">
        <v>52</v>
      </c>
      <c r="B56" s="38" t="s">
        <v>71</v>
      </c>
      <c r="C56">
        <v>5</v>
      </c>
      <c r="D56">
        <v>8</v>
      </c>
      <c r="E56" s="12">
        <v>8</v>
      </c>
      <c r="F56">
        <v>8</v>
      </c>
      <c r="G56" s="12">
        <v>6</v>
      </c>
      <c r="H56" s="12">
        <v>6</v>
      </c>
      <c r="I56" s="12">
        <v>11</v>
      </c>
      <c r="J56" s="12"/>
      <c r="K56" s="12"/>
      <c r="L56" s="30"/>
      <c r="M56" s="14">
        <f t="shared" si="1"/>
        <v>52</v>
      </c>
      <c r="N56" s="14">
        <f t="shared" si="2"/>
        <v>96.296296296296291</v>
      </c>
      <c r="O56" s="30">
        <v>6</v>
      </c>
      <c r="P56">
        <v>6</v>
      </c>
      <c r="Q56" s="12">
        <v>5</v>
      </c>
      <c r="R56">
        <v>10</v>
      </c>
      <c r="S56" s="34">
        <v>5</v>
      </c>
      <c r="T56" s="35">
        <v>3</v>
      </c>
      <c r="U56" s="11">
        <v>6</v>
      </c>
      <c r="W56" s="30"/>
      <c r="X56" s="13"/>
      <c r="Y56" s="30"/>
      <c r="Z56" s="15">
        <f t="shared" si="3"/>
        <v>41</v>
      </c>
      <c r="AA56" s="15">
        <f t="shared" si="4"/>
        <v>91.111111111111114</v>
      </c>
      <c r="AB56">
        <v>5</v>
      </c>
      <c r="AC56" s="12">
        <v>13</v>
      </c>
      <c r="AD56" s="12">
        <v>7</v>
      </c>
      <c r="AE56">
        <v>6</v>
      </c>
      <c r="AF56" s="12">
        <v>1</v>
      </c>
      <c r="AG56" s="183">
        <v>1</v>
      </c>
      <c r="AH56" s="11">
        <v>10</v>
      </c>
      <c r="AI56" s="11"/>
      <c r="AJ56" s="11"/>
      <c r="AK56" s="11"/>
      <c r="AL56" s="17">
        <f t="shared" si="5"/>
        <v>43</v>
      </c>
      <c r="AM56" s="17">
        <f t="shared" si="6"/>
        <v>87.755102040816325</v>
      </c>
      <c r="AN56" s="13">
        <v>4</v>
      </c>
      <c r="AO56" s="12">
        <v>4</v>
      </c>
      <c r="AP56" s="13">
        <v>4</v>
      </c>
      <c r="AQ56" s="11">
        <v>8</v>
      </c>
      <c r="AR56" s="13">
        <v>4</v>
      </c>
      <c r="AS56" s="12">
        <v>3</v>
      </c>
      <c r="AT56" s="30">
        <v>8</v>
      </c>
      <c r="AU56" s="18">
        <f t="shared" si="7"/>
        <v>35</v>
      </c>
      <c r="AV56" s="18">
        <f t="shared" si="8"/>
        <v>83.333333333333343</v>
      </c>
      <c r="AW56" s="13">
        <v>4</v>
      </c>
      <c r="AX56" s="19">
        <v>7</v>
      </c>
      <c r="AY56" s="13">
        <v>14</v>
      </c>
      <c r="AZ56" s="11">
        <v>11</v>
      </c>
      <c r="BA56" s="11">
        <v>11</v>
      </c>
      <c r="BB56" s="13">
        <v>7</v>
      </c>
      <c r="BC56" s="13">
        <v>11</v>
      </c>
      <c r="BD56" s="20">
        <f t="shared" si="9"/>
        <v>65</v>
      </c>
      <c r="BE56" s="21">
        <f t="shared" si="10"/>
        <v>92.857142857142861</v>
      </c>
      <c r="BF56" s="11">
        <v>8</v>
      </c>
      <c r="BG56" s="11">
        <v>8</v>
      </c>
      <c r="BH56" s="11">
        <v>6</v>
      </c>
      <c r="BI56" s="11">
        <v>9</v>
      </c>
      <c r="BJ56" s="11">
        <v>5</v>
      </c>
      <c r="BK56" s="11">
        <v>2</v>
      </c>
      <c r="BL56" s="11">
        <v>8</v>
      </c>
      <c r="BM56" s="7">
        <f t="shared" si="16"/>
        <v>46</v>
      </c>
      <c r="BN56" s="7">
        <f t="shared" si="11"/>
        <v>92</v>
      </c>
      <c r="BO56" s="11">
        <v>2</v>
      </c>
      <c r="BP56" s="11">
        <v>4</v>
      </c>
      <c r="BQ56" s="36">
        <v>2</v>
      </c>
      <c r="BR56" s="11">
        <v>3</v>
      </c>
      <c r="BS56" s="11">
        <v>2</v>
      </c>
      <c r="BT56" s="11">
        <v>2</v>
      </c>
      <c r="BU56" s="11">
        <v>4</v>
      </c>
      <c r="BV56" s="10">
        <f t="shared" si="12"/>
        <v>19</v>
      </c>
      <c r="BW56" s="10">
        <f t="shared" si="13"/>
        <v>95</v>
      </c>
      <c r="BX56" s="11">
        <v>0</v>
      </c>
      <c r="BY56" s="11">
        <v>0</v>
      </c>
      <c r="BZ56" s="11"/>
      <c r="CA56" s="11"/>
      <c r="CB56" s="11"/>
      <c r="CC56" s="11"/>
      <c r="CD56" s="11"/>
      <c r="CE56" s="11"/>
      <c r="CF56" s="11">
        <f t="shared" si="14"/>
        <v>0</v>
      </c>
      <c r="CG56" s="11" t="e">
        <f t="shared" si="15"/>
        <v>#DIV/0!</v>
      </c>
    </row>
    <row r="57" spans="1:85" ht="18">
      <c r="A57" s="24">
        <v>53</v>
      </c>
      <c r="B57" s="38" t="s">
        <v>72</v>
      </c>
      <c r="C57">
        <v>5</v>
      </c>
      <c r="D57">
        <v>7</v>
      </c>
      <c r="E57" s="12">
        <v>9</v>
      </c>
      <c r="F57">
        <v>8</v>
      </c>
      <c r="G57" s="12">
        <v>6</v>
      </c>
      <c r="H57" s="12">
        <v>6</v>
      </c>
      <c r="I57" s="12">
        <v>10</v>
      </c>
      <c r="J57" s="12"/>
      <c r="K57" s="12"/>
      <c r="L57" s="30"/>
      <c r="M57" s="14">
        <f t="shared" si="1"/>
        <v>51</v>
      </c>
      <c r="N57" s="14">
        <f t="shared" si="2"/>
        <v>94.444444444444443</v>
      </c>
      <c r="O57" s="30">
        <v>6</v>
      </c>
      <c r="P57">
        <v>6</v>
      </c>
      <c r="Q57" s="12">
        <v>7</v>
      </c>
      <c r="R57">
        <v>10</v>
      </c>
      <c r="S57" s="34">
        <v>4</v>
      </c>
      <c r="T57" s="35">
        <v>4</v>
      </c>
      <c r="U57" s="11">
        <v>3</v>
      </c>
      <c r="W57" s="30"/>
      <c r="X57" s="13"/>
      <c r="Y57" s="30"/>
      <c r="Z57" s="15">
        <f t="shared" si="3"/>
        <v>40</v>
      </c>
      <c r="AA57" s="15">
        <f t="shared" si="4"/>
        <v>88.888888888888886</v>
      </c>
      <c r="AB57">
        <v>5</v>
      </c>
      <c r="AC57" s="12">
        <v>12</v>
      </c>
      <c r="AD57" s="12">
        <v>8</v>
      </c>
      <c r="AE57">
        <v>8</v>
      </c>
      <c r="AF57" s="12">
        <v>1</v>
      </c>
      <c r="AG57" s="183">
        <v>1</v>
      </c>
      <c r="AH57" s="11">
        <v>8</v>
      </c>
      <c r="AI57" s="11"/>
      <c r="AJ57" s="11"/>
      <c r="AK57" s="11"/>
      <c r="AL57" s="17">
        <f t="shared" si="5"/>
        <v>43</v>
      </c>
      <c r="AM57" s="17">
        <f t="shared" si="6"/>
        <v>87.755102040816325</v>
      </c>
      <c r="AN57" s="13">
        <v>4</v>
      </c>
      <c r="AO57" s="12">
        <v>4</v>
      </c>
      <c r="AP57" s="13">
        <v>6</v>
      </c>
      <c r="AQ57" s="11">
        <v>7</v>
      </c>
      <c r="AR57" s="13">
        <v>7</v>
      </c>
      <c r="AS57" s="12">
        <v>3</v>
      </c>
      <c r="AT57" s="30">
        <v>7</v>
      </c>
      <c r="AU57" s="18">
        <f t="shared" si="7"/>
        <v>38</v>
      </c>
      <c r="AV57" s="18">
        <f t="shared" si="8"/>
        <v>90.476190476190482</v>
      </c>
      <c r="AW57" s="13">
        <v>3</v>
      </c>
      <c r="AX57" s="19">
        <v>5</v>
      </c>
      <c r="AY57" s="13">
        <v>17</v>
      </c>
      <c r="AZ57" s="11">
        <v>11</v>
      </c>
      <c r="BA57" s="11">
        <v>11</v>
      </c>
      <c r="BB57" s="13">
        <v>7</v>
      </c>
      <c r="BC57" s="13">
        <v>10</v>
      </c>
      <c r="BD57" s="20">
        <f t="shared" si="9"/>
        <v>64</v>
      </c>
      <c r="BE57" s="21">
        <f t="shared" si="10"/>
        <v>91.428571428571431</v>
      </c>
      <c r="BF57" s="11">
        <v>8</v>
      </c>
      <c r="BG57" s="11">
        <v>7</v>
      </c>
      <c r="BH57" s="11">
        <v>8</v>
      </c>
      <c r="BI57" s="11">
        <v>9</v>
      </c>
      <c r="BJ57" s="11">
        <v>4</v>
      </c>
      <c r="BK57" s="11">
        <v>2</v>
      </c>
      <c r="BL57" s="11">
        <v>8</v>
      </c>
      <c r="BM57" s="7">
        <f t="shared" si="16"/>
        <v>46</v>
      </c>
      <c r="BN57" s="7">
        <f t="shared" si="11"/>
        <v>92</v>
      </c>
      <c r="BO57" s="11">
        <v>2</v>
      </c>
      <c r="BP57" s="11">
        <v>4</v>
      </c>
      <c r="BQ57" s="36">
        <v>3</v>
      </c>
      <c r="BR57" s="11">
        <v>3</v>
      </c>
      <c r="BS57" s="11">
        <v>2</v>
      </c>
      <c r="BT57" s="11">
        <v>2</v>
      </c>
      <c r="BU57" s="11">
        <v>4</v>
      </c>
      <c r="BV57" s="10">
        <f t="shared" si="12"/>
        <v>20</v>
      </c>
      <c r="BW57" s="10">
        <f t="shared" si="13"/>
        <v>100</v>
      </c>
      <c r="BX57" s="11">
        <v>0</v>
      </c>
      <c r="BY57" s="11">
        <v>0</v>
      </c>
      <c r="BZ57" s="11"/>
      <c r="CA57" s="11"/>
      <c r="CB57" s="11"/>
      <c r="CC57" s="11"/>
      <c r="CD57" s="11"/>
      <c r="CE57" s="11"/>
      <c r="CF57" s="11">
        <f t="shared" si="14"/>
        <v>0</v>
      </c>
      <c r="CG57" s="11" t="e">
        <f t="shared" si="15"/>
        <v>#DIV/0!</v>
      </c>
    </row>
    <row r="58" spans="1:85" ht="18">
      <c r="A58" s="32">
        <v>54</v>
      </c>
      <c r="B58" s="38" t="s">
        <v>73</v>
      </c>
      <c r="C58">
        <v>3</v>
      </c>
      <c r="D58">
        <v>8</v>
      </c>
      <c r="E58" s="12">
        <v>8</v>
      </c>
      <c r="F58">
        <v>8</v>
      </c>
      <c r="G58" s="12">
        <v>6</v>
      </c>
      <c r="H58" s="12">
        <v>6</v>
      </c>
      <c r="I58" s="12">
        <v>12</v>
      </c>
      <c r="J58" s="12"/>
      <c r="K58" s="12"/>
      <c r="L58" s="30"/>
      <c r="M58" s="14">
        <f t="shared" si="1"/>
        <v>51</v>
      </c>
      <c r="N58" s="14">
        <f t="shared" si="2"/>
        <v>94.444444444444443</v>
      </c>
      <c r="O58" s="30">
        <v>3</v>
      </c>
      <c r="P58">
        <v>5</v>
      </c>
      <c r="Q58" s="12">
        <v>7</v>
      </c>
      <c r="R58">
        <v>10</v>
      </c>
      <c r="S58" s="34">
        <v>4</v>
      </c>
      <c r="T58" s="35">
        <v>3</v>
      </c>
      <c r="U58" s="11">
        <v>6</v>
      </c>
      <c r="W58" s="30"/>
      <c r="X58" s="13"/>
      <c r="Y58" s="30"/>
      <c r="Z58" s="15">
        <f t="shared" si="3"/>
        <v>38</v>
      </c>
      <c r="AA58" s="15">
        <f t="shared" si="4"/>
        <v>84.444444444444443</v>
      </c>
      <c r="AB58">
        <v>4</v>
      </c>
      <c r="AC58" s="12">
        <v>13</v>
      </c>
      <c r="AD58" s="12">
        <v>8</v>
      </c>
      <c r="AE58">
        <v>9</v>
      </c>
      <c r="AF58" s="12">
        <v>1</v>
      </c>
      <c r="AG58" s="183">
        <v>1</v>
      </c>
      <c r="AH58" s="11">
        <v>10</v>
      </c>
      <c r="AI58" s="11"/>
      <c r="AJ58" s="11"/>
      <c r="AK58" s="11"/>
      <c r="AL58" s="17">
        <f t="shared" si="5"/>
        <v>46</v>
      </c>
      <c r="AM58" s="17">
        <f t="shared" si="6"/>
        <v>93.877551020408163</v>
      </c>
      <c r="AN58" s="13">
        <v>4</v>
      </c>
      <c r="AO58" s="12">
        <v>4</v>
      </c>
      <c r="AP58" s="13">
        <v>7</v>
      </c>
      <c r="AQ58" s="11">
        <v>8</v>
      </c>
      <c r="AR58" s="13">
        <v>7</v>
      </c>
      <c r="AS58" s="12">
        <v>3</v>
      </c>
      <c r="AT58" s="30">
        <v>8</v>
      </c>
      <c r="AU58" s="18">
        <f t="shared" si="7"/>
        <v>41</v>
      </c>
      <c r="AV58" s="18">
        <f t="shared" si="8"/>
        <v>97.61904761904762</v>
      </c>
      <c r="AW58" s="13">
        <v>2</v>
      </c>
      <c r="AX58" s="19">
        <v>7</v>
      </c>
      <c r="AY58" s="13">
        <v>17</v>
      </c>
      <c r="AZ58" s="11">
        <v>12</v>
      </c>
      <c r="BA58" s="11">
        <v>11</v>
      </c>
      <c r="BB58" s="13">
        <v>7</v>
      </c>
      <c r="BC58" s="13">
        <v>11</v>
      </c>
      <c r="BD58" s="20">
        <f t="shared" si="9"/>
        <v>67</v>
      </c>
      <c r="BE58" s="21">
        <f t="shared" si="10"/>
        <v>95.714285714285722</v>
      </c>
      <c r="BF58" s="11">
        <v>8</v>
      </c>
      <c r="BG58" s="11">
        <v>7</v>
      </c>
      <c r="BH58" s="11">
        <v>8</v>
      </c>
      <c r="BI58" s="11">
        <v>9</v>
      </c>
      <c r="BJ58" s="11">
        <v>4</v>
      </c>
      <c r="BK58" s="11">
        <v>2</v>
      </c>
      <c r="BL58" s="11">
        <v>9</v>
      </c>
      <c r="BM58" s="7">
        <f t="shared" si="16"/>
        <v>47</v>
      </c>
      <c r="BN58" s="7">
        <f t="shared" si="11"/>
        <v>94</v>
      </c>
      <c r="BO58" s="11">
        <v>2</v>
      </c>
      <c r="BP58" s="11">
        <v>4</v>
      </c>
      <c r="BQ58" s="36">
        <v>3</v>
      </c>
      <c r="BR58" s="11">
        <v>3</v>
      </c>
      <c r="BS58" s="11">
        <v>2</v>
      </c>
      <c r="BT58" s="11">
        <v>2</v>
      </c>
      <c r="BU58" s="11">
        <v>4</v>
      </c>
      <c r="BV58" s="10">
        <f t="shared" si="12"/>
        <v>20</v>
      </c>
      <c r="BW58" s="10">
        <f t="shared" si="13"/>
        <v>100</v>
      </c>
      <c r="BX58" s="11">
        <v>0</v>
      </c>
      <c r="BY58" s="11">
        <v>0</v>
      </c>
      <c r="BZ58" s="11"/>
      <c r="CA58" s="11"/>
      <c r="CB58" s="11"/>
      <c r="CC58" s="11"/>
      <c r="CD58" s="11"/>
      <c r="CE58" s="11"/>
      <c r="CF58" s="11">
        <f t="shared" si="14"/>
        <v>0</v>
      </c>
      <c r="CG58" s="11" t="e">
        <f t="shared" si="15"/>
        <v>#DIV/0!</v>
      </c>
    </row>
    <row r="59" spans="1:85" ht="18">
      <c r="A59" s="24">
        <v>55</v>
      </c>
      <c r="B59" s="38" t="s">
        <v>74</v>
      </c>
      <c r="C59">
        <v>2</v>
      </c>
      <c r="D59">
        <v>6</v>
      </c>
      <c r="E59" s="12">
        <v>9</v>
      </c>
      <c r="F59">
        <v>7</v>
      </c>
      <c r="G59" s="12">
        <v>5</v>
      </c>
      <c r="H59" s="12">
        <v>6</v>
      </c>
      <c r="I59" s="12">
        <v>8</v>
      </c>
      <c r="J59" s="12"/>
      <c r="K59" s="12"/>
      <c r="L59" s="30"/>
      <c r="M59" s="14">
        <f t="shared" si="1"/>
        <v>43</v>
      </c>
      <c r="N59" s="14">
        <f t="shared" si="2"/>
        <v>79.629629629629633</v>
      </c>
      <c r="O59" s="30">
        <v>2</v>
      </c>
      <c r="P59">
        <v>6</v>
      </c>
      <c r="Q59" s="12">
        <v>6</v>
      </c>
      <c r="R59">
        <v>9</v>
      </c>
      <c r="S59" s="34">
        <v>4</v>
      </c>
      <c r="T59" s="35">
        <v>3</v>
      </c>
      <c r="U59" s="11">
        <v>4</v>
      </c>
      <c r="W59" s="30"/>
      <c r="X59" s="13"/>
      <c r="Y59" s="30"/>
      <c r="Z59" s="15">
        <f t="shared" si="3"/>
        <v>34</v>
      </c>
      <c r="AA59" s="15">
        <f t="shared" si="4"/>
        <v>75.555555555555557</v>
      </c>
      <c r="AB59">
        <v>2</v>
      </c>
      <c r="AC59" s="12">
        <v>12</v>
      </c>
      <c r="AD59" s="12">
        <v>8</v>
      </c>
      <c r="AE59">
        <v>8</v>
      </c>
      <c r="AF59" s="12">
        <v>2</v>
      </c>
      <c r="AG59" s="183">
        <v>1</v>
      </c>
      <c r="AH59" s="11">
        <v>8</v>
      </c>
      <c r="AI59" s="11"/>
      <c r="AJ59" s="11"/>
      <c r="AK59" s="11"/>
      <c r="AL59" s="17">
        <f t="shared" si="5"/>
        <v>41</v>
      </c>
      <c r="AM59" s="17">
        <f t="shared" si="6"/>
        <v>83.673469387755105</v>
      </c>
      <c r="AN59" s="13">
        <v>3</v>
      </c>
      <c r="AO59" s="12">
        <v>4</v>
      </c>
      <c r="AP59" s="13">
        <v>7</v>
      </c>
      <c r="AQ59" s="11">
        <v>8</v>
      </c>
      <c r="AR59" s="13">
        <v>6</v>
      </c>
      <c r="AS59" s="12">
        <v>3</v>
      </c>
      <c r="AT59" s="30">
        <v>8</v>
      </c>
      <c r="AU59" s="18">
        <f t="shared" si="7"/>
        <v>39</v>
      </c>
      <c r="AV59" s="18">
        <f t="shared" si="8"/>
        <v>92.857142857142861</v>
      </c>
      <c r="AW59" s="13">
        <v>2</v>
      </c>
      <c r="AX59" s="19">
        <v>5</v>
      </c>
      <c r="AY59" s="13">
        <v>16</v>
      </c>
      <c r="AZ59" s="11">
        <v>12</v>
      </c>
      <c r="BA59" s="11">
        <v>10</v>
      </c>
      <c r="BB59" s="13">
        <v>6</v>
      </c>
      <c r="BC59" s="13">
        <v>10</v>
      </c>
      <c r="BD59" s="20">
        <f t="shared" si="9"/>
        <v>61</v>
      </c>
      <c r="BE59" s="21">
        <f t="shared" si="10"/>
        <v>87.142857142857139</v>
      </c>
      <c r="BF59" s="11">
        <v>8</v>
      </c>
      <c r="BG59" s="11">
        <v>7</v>
      </c>
      <c r="BH59" s="11">
        <v>8</v>
      </c>
      <c r="BI59" s="11">
        <v>9</v>
      </c>
      <c r="BJ59" s="11">
        <v>5</v>
      </c>
      <c r="BK59" s="11">
        <v>1</v>
      </c>
      <c r="BL59" s="11">
        <v>7</v>
      </c>
      <c r="BM59" s="7">
        <f t="shared" si="16"/>
        <v>45</v>
      </c>
      <c r="BN59" s="7">
        <f t="shared" si="11"/>
        <v>90</v>
      </c>
      <c r="BO59" s="11">
        <v>2</v>
      </c>
      <c r="BP59" s="11">
        <v>3</v>
      </c>
      <c r="BQ59" s="36">
        <v>3</v>
      </c>
      <c r="BR59" s="11">
        <v>3</v>
      </c>
      <c r="BS59" s="11">
        <v>2</v>
      </c>
      <c r="BT59" s="11">
        <v>2</v>
      </c>
      <c r="BU59" s="11">
        <v>4</v>
      </c>
      <c r="BV59" s="10">
        <f t="shared" si="12"/>
        <v>19</v>
      </c>
      <c r="BW59" s="10">
        <f t="shared" si="13"/>
        <v>95</v>
      </c>
      <c r="BX59" s="11">
        <v>0</v>
      </c>
      <c r="BY59" s="11">
        <v>0</v>
      </c>
      <c r="BZ59" s="11"/>
      <c r="CA59" s="11"/>
      <c r="CB59" s="11"/>
      <c r="CC59" s="11"/>
      <c r="CD59" s="11"/>
      <c r="CE59" s="11"/>
      <c r="CF59" s="11">
        <f t="shared" si="14"/>
        <v>0</v>
      </c>
      <c r="CG59" s="11" t="e">
        <f t="shared" si="15"/>
        <v>#DIV/0!</v>
      </c>
    </row>
    <row r="60" spans="1:85" ht="18">
      <c r="A60" s="32">
        <v>56</v>
      </c>
      <c r="B60" s="38" t="s">
        <v>75</v>
      </c>
      <c r="C60">
        <v>5</v>
      </c>
      <c r="D60">
        <v>8</v>
      </c>
      <c r="E60" s="12">
        <v>4</v>
      </c>
      <c r="F60">
        <v>8</v>
      </c>
      <c r="G60" s="12">
        <v>6</v>
      </c>
      <c r="H60" s="12">
        <v>6</v>
      </c>
      <c r="I60" s="12">
        <v>12</v>
      </c>
      <c r="J60" s="12"/>
      <c r="K60" s="12"/>
      <c r="L60" s="30"/>
      <c r="M60" s="14">
        <f t="shared" si="1"/>
        <v>49</v>
      </c>
      <c r="N60" s="14">
        <f t="shared" si="2"/>
        <v>90.740740740740748</v>
      </c>
      <c r="O60" s="30">
        <v>7</v>
      </c>
      <c r="P60">
        <v>6</v>
      </c>
      <c r="Q60" s="12">
        <v>6</v>
      </c>
      <c r="R60">
        <v>10</v>
      </c>
      <c r="S60" s="34">
        <v>5</v>
      </c>
      <c r="T60" s="35">
        <v>3</v>
      </c>
      <c r="U60" s="11">
        <v>6</v>
      </c>
      <c r="W60" s="30"/>
      <c r="X60" s="13"/>
      <c r="Y60" s="30"/>
      <c r="Z60" s="15">
        <f t="shared" si="3"/>
        <v>43</v>
      </c>
      <c r="AA60" s="15">
        <f t="shared" si="4"/>
        <v>95.555555555555557</v>
      </c>
      <c r="AB60">
        <v>5</v>
      </c>
      <c r="AC60" s="12">
        <v>12</v>
      </c>
      <c r="AD60" s="12">
        <v>8</v>
      </c>
      <c r="AE60">
        <v>8</v>
      </c>
      <c r="AF60" s="12">
        <v>2</v>
      </c>
      <c r="AG60" s="183">
        <v>1</v>
      </c>
      <c r="AH60" s="11">
        <v>9</v>
      </c>
      <c r="AI60" s="11"/>
      <c r="AJ60" s="11"/>
      <c r="AK60" s="11"/>
      <c r="AL60" s="17">
        <f t="shared" si="5"/>
        <v>45</v>
      </c>
      <c r="AM60" s="17">
        <f t="shared" si="6"/>
        <v>91.83673469387756</v>
      </c>
      <c r="AN60" s="13">
        <v>4</v>
      </c>
      <c r="AO60" s="12">
        <v>4</v>
      </c>
      <c r="AP60" s="13">
        <v>7</v>
      </c>
      <c r="AQ60" s="11">
        <v>8</v>
      </c>
      <c r="AR60" s="13">
        <v>7</v>
      </c>
      <c r="AS60" s="12">
        <v>3</v>
      </c>
      <c r="AT60" s="30">
        <v>8</v>
      </c>
      <c r="AU60" s="18">
        <f t="shared" si="7"/>
        <v>41</v>
      </c>
      <c r="AV60" s="18">
        <f t="shared" si="8"/>
        <v>97.61904761904762</v>
      </c>
      <c r="AW60" s="13">
        <v>4</v>
      </c>
      <c r="AX60" s="19">
        <v>7</v>
      </c>
      <c r="AY60" s="13">
        <v>17</v>
      </c>
      <c r="AZ60" s="11">
        <v>11</v>
      </c>
      <c r="BA60" s="11">
        <v>11</v>
      </c>
      <c r="BB60" s="13">
        <v>7</v>
      </c>
      <c r="BC60" s="13">
        <v>9</v>
      </c>
      <c r="BD60" s="20">
        <f t="shared" si="9"/>
        <v>66</v>
      </c>
      <c r="BE60" s="21">
        <f t="shared" si="10"/>
        <v>94.285714285714278</v>
      </c>
      <c r="BF60" s="11">
        <v>8</v>
      </c>
      <c r="BG60" s="11">
        <v>8</v>
      </c>
      <c r="BH60" s="11">
        <v>7</v>
      </c>
      <c r="BI60" s="11">
        <v>9</v>
      </c>
      <c r="BJ60" s="11">
        <v>5</v>
      </c>
      <c r="BK60" s="11">
        <v>2</v>
      </c>
      <c r="BL60" s="11">
        <v>7</v>
      </c>
      <c r="BM60" s="7">
        <f t="shared" si="16"/>
        <v>46</v>
      </c>
      <c r="BN60" s="7">
        <f t="shared" si="11"/>
        <v>92</v>
      </c>
      <c r="BO60" s="11">
        <v>2</v>
      </c>
      <c r="BP60" s="11">
        <v>3</v>
      </c>
      <c r="BQ60" s="36">
        <v>3</v>
      </c>
      <c r="BR60" s="11">
        <v>3</v>
      </c>
      <c r="BS60" s="11">
        <v>2</v>
      </c>
      <c r="BT60" s="11">
        <v>2</v>
      </c>
      <c r="BU60" s="11">
        <v>4</v>
      </c>
      <c r="BV60" s="10">
        <f t="shared" si="12"/>
        <v>19</v>
      </c>
      <c r="BW60" s="10">
        <f t="shared" si="13"/>
        <v>95</v>
      </c>
      <c r="BX60" s="11">
        <v>0</v>
      </c>
      <c r="BY60" s="11">
        <v>0</v>
      </c>
      <c r="BZ60" s="11"/>
      <c r="CA60" s="11"/>
      <c r="CB60" s="11"/>
      <c r="CC60" s="11"/>
      <c r="CD60" s="11"/>
      <c r="CE60" s="11"/>
      <c r="CF60" s="11">
        <f t="shared" si="14"/>
        <v>0</v>
      </c>
      <c r="CG60" s="11" t="e">
        <f t="shared" si="15"/>
        <v>#DIV/0!</v>
      </c>
    </row>
    <row r="61" spans="1:85">
      <c r="A61" s="187">
        <v>57</v>
      </c>
      <c r="I61" s="183">
        <v>5</v>
      </c>
      <c r="M61">
        <v>5</v>
      </c>
      <c r="N61" s="14">
        <f t="shared" si="2"/>
        <v>9.2592592592592595</v>
      </c>
      <c r="U61" s="184">
        <v>1</v>
      </c>
      <c r="Z61">
        <v>1</v>
      </c>
      <c r="AA61" s="15">
        <f t="shared" si="4"/>
        <v>2.2222222222222223</v>
      </c>
      <c r="AG61" s="183">
        <v>1</v>
      </c>
      <c r="AH61" s="184">
        <v>6</v>
      </c>
      <c r="AL61" s="17">
        <f t="shared" si="5"/>
        <v>7</v>
      </c>
      <c r="AM61" s="17">
        <f t="shared" si="6"/>
        <v>14.285714285714285</v>
      </c>
      <c r="AT61" s="198">
        <v>4</v>
      </c>
      <c r="AU61" s="18">
        <f t="shared" si="7"/>
        <v>4</v>
      </c>
      <c r="AV61" s="18">
        <f t="shared" si="8"/>
        <v>9.5238095238095237</v>
      </c>
      <c r="BC61" s="185">
        <v>7</v>
      </c>
      <c r="BD61" s="20">
        <f t="shared" si="9"/>
        <v>7</v>
      </c>
      <c r="BE61" s="21">
        <f t="shared" si="10"/>
        <v>10</v>
      </c>
      <c r="BL61" s="184">
        <v>4</v>
      </c>
      <c r="BM61" s="7">
        <v>4</v>
      </c>
      <c r="BN61" s="7">
        <f t="shared" si="11"/>
        <v>8</v>
      </c>
      <c r="BU61" s="184">
        <v>1</v>
      </c>
      <c r="BV61" s="10">
        <f t="shared" si="12"/>
        <v>1</v>
      </c>
      <c r="BW61" s="10">
        <f t="shared" si="13"/>
        <v>5</v>
      </c>
      <c r="BY61" t="s">
        <v>86</v>
      </c>
    </row>
    <row r="62" spans="1:85">
      <c r="A62" s="187">
        <v>58</v>
      </c>
      <c r="I62" s="183">
        <v>12</v>
      </c>
      <c r="M62">
        <v>12</v>
      </c>
      <c r="N62" s="14">
        <f t="shared" si="2"/>
        <v>22.222222222222221</v>
      </c>
      <c r="U62" s="184">
        <v>6</v>
      </c>
      <c r="Z62">
        <v>6</v>
      </c>
      <c r="AA62" s="15">
        <f t="shared" si="4"/>
        <v>13.333333333333334</v>
      </c>
      <c r="AG62" s="183">
        <v>1</v>
      </c>
      <c r="AH62" s="184">
        <v>9</v>
      </c>
      <c r="AL62" s="17">
        <f t="shared" si="5"/>
        <v>10</v>
      </c>
      <c r="AM62" s="17">
        <f t="shared" si="6"/>
        <v>20.408163265306122</v>
      </c>
      <c r="AT62" s="198">
        <v>7</v>
      </c>
      <c r="AU62" s="18">
        <f t="shared" si="7"/>
        <v>7</v>
      </c>
      <c r="AV62" s="18">
        <f t="shared" si="8"/>
        <v>16.666666666666664</v>
      </c>
      <c r="BC62" s="185">
        <v>11</v>
      </c>
      <c r="BD62" s="20">
        <f t="shared" si="9"/>
        <v>11</v>
      </c>
      <c r="BE62" s="21">
        <f t="shared" si="10"/>
        <v>15.714285714285714</v>
      </c>
      <c r="BL62" s="184">
        <v>8</v>
      </c>
      <c r="BM62" s="7">
        <v>8</v>
      </c>
      <c r="BN62" s="7">
        <f t="shared" si="11"/>
        <v>16</v>
      </c>
      <c r="BU62" s="184">
        <v>2</v>
      </c>
      <c r="BV62" s="10">
        <f t="shared" si="12"/>
        <v>2</v>
      </c>
      <c r="BW62" s="10">
        <f t="shared" si="13"/>
        <v>10</v>
      </c>
    </row>
    <row r="63" spans="1:85">
      <c r="A63" s="187">
        <v>59</v>
      </c>
      <c r="I63" s="183">
        <v>11</v>
      </c>
      <c r="M63">
        <v>11</v>
      </c>
      <c r="N63" s="14">
        <f t="shared" si="2"/>
        <v>20.37037037037037</v>
      </c>
      <c r="U63" s="184">
        <v>6</v>
      </c>
      <c r="Z63">
        <v>6</v>
      </c>
      <c r="AA63" s="15">
        <f t="shared" si="4"/>
        <v>13.333333333333334</v>
      </c>
      <c r="AH63" s="184">
        <v>10</v>
      </c>
      <c r="AL63">
        <v>10</v>
      </c>
      <c r="AM63" s="17">
        <f t="shared" si="6"/>
        <v>20.408163265306122</v>
      </c>
      <c r="AT63" s="198">
        <v>7</v>
      </c>
      <c r="AU63" s="199">
        <f t="shared" si="7"/>
        <v>7</v>
      </c>
      <c r="AV63" s="18">
        <f t="shared" si="8"/>
        <v>16.666666666666664</v>
      </c>
      <c r="BC63" s="185">
        <v>11</v>
      </c>
      <c r="BD63" s="186">
        <f t="shared" si="9"/>
        <v>11</v>
      </c>
      <c r="BE63" s="21">
        <f t="shared" si="10"/>
        <v>15.714285714285714</v>
      </c>
      <c r="BL63" s="184">
        <v>9</v>
      </c>
      <c r="BM63">
        <v>9</v>
      </c>
      <c r="BN63" s="7">
        <f t="shared" si="11"/>
        <v>18</v>
      </c>
      <c r="BU63" s="184">
        <v>4</v>
      </c>
      <c r="BV63" s="196">
        <f t="shared" si="12"/>
        <v>4</v>
      </c>
      <c r="BW63" s="10">
        <f>BV63/20*100</f>
        <v>20</v>
      </c>
    </row>
    <row r="64" spans="1:85">
      <c r="BE64" s="21"/>
    </row>
  </sheetData>
  <mergeCells count="11">
    <mergeCell ref="A1:CC1"/>
    <mergeCell ref="BX2:CG2"/>
    <mergeCell ref="A2:A4"/>
    <mergeCell ref="B2:B4"/>
    <mergeCell ref="C2:N2"/>
    <mergeCell ref="O2:AA2"/>
    <mergeCell ref="AB2:AM2"/>
    <mergeCell ref="AN2:AU2"/>
    <mergeCell ref="AW2:BE2"/>
    <mergeCell ref="BF2:BN2"/>
    <mergeCell ref="BO2:B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G63"/>
  <sheetViews>
    <sheetView workbookViewId="0">
      <selection activeCell="AS63" sqref="AS63"/>
    </sheetView>
  </sheetViews>
  <sheetFormatPr defaultRowHeight="15"/>
  <cols>
    <col min="1" max="1" width="7.7109375" customWidth="1"/>
    <col min="2" max="2" width="33.85546875" customWidth="1"/>
    <col min="3" max="85" width="4.28515625" customWidth="1"/>
  </cols>
  <sheetData>
    <row r="1" spans="1:85" ht="15.75" thickBot="1">
      <c r="A1" s="200" t="s">
        <v>78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</row>
    <row r="2" spans="1:85" ht="15.75" thickBot="1">
      <c r="A2" s="203" t="s">
        <v>1</v>
      </c>
      <c r="B2" s="206" t="s">
        <v>2</v>
      </c>
      <c r="C2" s="209" t="s">
        <v>3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1"/>
      <c r="O2" s="212" t="s">
        <v>4</v>
      </c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4"/>
      <c r="AB2" s="233" t="s">
        <v>5</v>
      </c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40"/>
      <c r="AN2" s="234" t="s">
        <v>6</v>
      </c>
      <c r="AO2" s="235"/>
      <c r="AP2" s="235"/>
      <c r="AQ2" s="235"/>
      <c r="AR2" s="235"/>
      <c r="AS2" s="235"/>
      <c r="AT2" s="235"/>
      <c r="AU2" s="235"/>
      <c r="AV2" s="236"/>
      <c r="AW2" s="237" t="s">
        <v>7</v>
      </c>
      <c r="AX2" s="238"/>
      <c r="AY2" s="238"/>
      <c r="AZ2" s="238"/>
      <c r="BA2" s="238"/>
      <c r="BB2" s="238"/>
      <c r="BC2" s="238"/>
      <c r="BD2" s="238"/>
      <c r="BE2" s="239"/>
      <c r="BF2" s="240" t="s">
        <v>79</v>
      </c>
      <c r="BG2" s="241"/>
      <c r="BH2" s="241"/>
      <c r="BI2" s="241"/>
      <c r="BJ2" s="241"/>
      <c r="BK2" s="241"/>
      <c r="BL2" s="241"/>
      <c r="BM2" s="241"/>
      <c r="BN2" s="241"/>
      <c r="BO2" s="242" t="s">
        <v>9</v>
      </c>
      <c r="BP2" s="243"/>
      <c r="BQ2" s="243"/>
      <c r="BR2" s="243"/>
      <c r="BS2" s="243"/>
      <c r="BT2" s="243"/>
      <c r="BU2" s="243"/>
      <c r="BV2" s="243"/>
      <c r="BW2" s="244"/>
      <c r="BX2" s="230" t="s">
        <v>10</v>
      </c>
      <c r="BY2" s="231"/>
      <c r="BZ2" s="231"/>
      <c r="CA2" s="231"/>
      <c r="CB2" s="231"/>
      <c r="CC2" s="231"/>
      <c r="CD2" s="231"/>
      <c r="CE2" s="231"/>
      <c r="CF2" s="231"/>
      <c r="CG2" s="232"/>
    </row>
    <row r="3" spans="1:85" ht="15.75" thickBot="1">
      <c r="A3" s="204"/>
      <c r="B3" s="207"/>
      <c r="C3" s="1" t="s">
        <v>17</v>
      </c>
      <c r="D3" s="1" t="s">
        <v>12</v>
      </c>
      <c r="E3" s="1" t="s">
        <v>77</v>
      </c>
      <c r="F3" s="1" t="s">
        <v>81</v>
      </c>
      <c r="G3" s="1" t="s">
        <v>82</v>
      </c>
      <c r="H3" s="1" t="s">
        <v>95</v>
      </c>
      <c r="I3" s="1" t="s">
        <v>97</v>
      </c>
      <c r="J3" s="1"/>
      <c r="K3" s="1"/>
      <c r="L3" s="1"/>
      <c r="M3" s="1" t="s">
        <v>19</v>
      </c>
      <c r="N3" s="1" t="s">
        <v>14</v>
      </c>
      <c r="O3" s="2" t="s">
        <v>17</v>
      </c>
      <c r="P3" s="2" t="s">
        <v>12</v>
      </c>
      <c r="Q3" s="2" t="s">
        <v>77</v>
      </c>
      <c r="R3" s="2" t="s">
        <v>81</v>
      </c>
      <c r="S3" s="2" t="s">
        <v>82</v>
      </c>
      <c r="T3" s="2" t="s">
        <v>95</v>
      </c>
      <c r="U3" s="2" t="s">
        <v>97</v>
      </c>
      <c r="V3" s="2"/>
      <c r="W3" s="2"/>
      <c r="X3" s="2"/>
      <c r="Y3" s="2"/>
      <c r="Z3" s="2" t="s">
        <v>19</v>
      </c>
      <c r="AA3" s="2" t="s">
        <v>14</v>
      </c>
      <c r="AB3" s="3" t="s">
        <v>17</v>
      </c>
      <c r="AC3" s="3" t="s">
        <v>12</v>
      </c>
      <c r="AD3" s="3" t="s">
        <v>77</v>
      </c>
      <c r="AE3" s="3" t="s">
        <v>81</v>
      </c>
      <c r="AF3" s="3" t="s">
        <v>82</v>
      </c>
      <c r="AG3" s="3" t="s">
        <v>95</v>
      </c>
      <c r="AH3" s="3" t="s">
        <v>97</v>
      </c>
      <c r="AI3" s="3"/>
      <c r="AJ3" s="3"/>
      <c r="AK3" s="3"/>
      <c r="AL3" s="3" t="s">
        <v>19</v>
      </c>
      <c r="AM3" s="41" t="s">
        <v>14</v>
      </c>
      <c r="AN3" s="42" t="s">
        <v>17</v>
      </c>
      <c r="AO3" s="43" t="s">
        <v>12</v>
      </c>
      <c r="AP3" s="43" t="s">
        <v>77</v>
      </c>
      <c r="AQ3" s="43" t="s">
        <v>81</v>
      </c>
      <c r="AR3" s="43" t="s">
        <v>82</v>
      </c>
      <c r="AS3" s="43" t="s">
        <v>95</v>
      </c>
      <c r="AT3" s="43" t="s">
        <v>97</v>
      </c>
      <c r="AU3" s="43" t="s">
        <v>19</v>
      </c>
      <c r="AV3" s="44" t="s">
        <v>14</v>
      </c>
      <c r="AW3" s="45" t="s">
        <v>17</v>
      </c>
      <c r="AX3" s="5" t="s">
        <v>12</v>
      </c>
      <c r="AY3" s="5" t="s">
        <v>77</v>
      </c>
      <c r="AZ3" s="5" t="s">
        <v>81</v>
      </c>
      <c r="BA3" s="5" t="s">
        <v>84</v>
      </c>
      <c r="BB3" s="5" t="s">
        <v>95</v>
      </c>
      <c r="BC3" s="5" t="s">
        <v>97</v>
      </c>
      <c r="BD3" s="5" t="s">
        <v>80</v>
      </c>
      <c r="BE3" s="46" t="s">
        <v>14</v>
      </c>
      <c r="BF3" s="47" t="s">
        <v>17</v>
      </c>
      <c r="BG3" s="22" t="s">
        <v>12</v>
      </c>
      <c r="BH3" s="22" t="s">
        <v>77</v>
      </c>
      <c r="BI3" s="22" t="s">
        <v>81</v>
      </c>
      <c r="BJ3" s="22" t="s">
        <v>84</v>
      </c>
      <c r="BK3" s="22" t="s">
        <v>95</v>
      </c>
      <c r="BL3" s="22" t="s">
        <v>97</v>
      </c>
      <c r="BM3" s="22" t="s">
        <v>19</v>
      </c>
      <c r="BN3" s="31" t="s">
        <v>14</v>
      </c>
      <c r="BO3" s="48" t="s">
        <v>17</v>
      </c>
      <c r="BP3" s="49" t="s">
        <v>12</v>
      </c>
      <c r="BQ3" s="49" t="s">
        <v>77</v>
      </c>
      <c r="BR3" s="49" t="s">
        <v>81</v>
      </c>
      <c r="BS3" s="49" t="s">
        <v>84</v>
      </c>
      <c r="BT3" s="49" t="s">
        <v>96</v>
      </c>
      <c r="BU3" s="49" t="s">
        <v>97</v>
      </c>
      <c r="BV3" s="49" t="s">
        <v>19</v>
      </c>
      <c r="BW3" s="50" t="s">
        <v>14</v>
      </c>
      <c r="BX3" s="51"/>
      <c r="BY3" s="52"/>
      <c r="BZ3" s="52"/>
      <c r="CA3" s="52"/>
      <c r="CB3" s="52"/>
      <c r="CC3" s="52"/>
      <c r="CD3" s="52"/>
      <c r="CE3" s="52"/>
      <c r="CF3" s="52"/>
      <c r="CG3" s="53"/>
    </row>
    <row r="4" spans="1:85" ht="15.75" thickBot="1">
      <c r="A4" s="205"/>
      <c r="B4" s="208"/>
      <c r="C4" s="12">
        <v>2</v>
      </c>
      <c r="D4" s="12">
        <v>2</v>
      </c>
      <c r="E4" s="12">
        <v>4</v>
      </c>
      <c r="F4" s="11">
        <v>4</v>
      </c>
      <c r="G4" s="12">
        <v>2</v>
      </c>
      <c r="H4" s="12">
        <v>3</v>
      </c>
      <c r="I4" s="12">
        <v>6</v>
      </c>
      <c r="J4" s="12"/>
      <c r="K4" s="12"/>
      <c r="L4" s="13"/>
      <c r="M4" s="13">
        <f>SUM(C4:L4)</f>
        <v>23</v>
      </c>
      <c r="N4" s="13">
        <f>M4/23*100</f>
        <v>100</v>
      </c>
      <c r="O4" s="12">
        <v>3</v>
      </c>
      <c r="P4" s="12">
        <v>3</v>
      </c>
      <c r="Q4" s="12">
        <v>8</v>
      </c>
      <c r="R4" s="11">
        <v>1</v>
      </c>
      <c r="S4" s="12">
        <v>2</v>
      </c>
      <c r="T4" s="13">
        <v>0</v>
      </c>
      <c r="U4" s="12">
        <v>4</v>
      </c>
      <c r="V4" s="12"/>
      <c r="W4" s="12"/>
      <c r="X4" s="13"/>
      <c r="Y4" s="13"/>
      <c r="Z4" s="13">
        <f>SUM(O4:Y4)</f>
        <v>21</v>
      </c>
      <c r="AA4" s="13">
        <f>Z4/21*100</f>
        <v>100</v>
      </c>
      <c r="AB4" s="11">
        <v>3</v>
      </c>
      <c r="AC4" s="11">
        <v>2</v>
      </c>
      <c r="AD4" s="12">
        <v>4</v>
      </c>
      <c r="AE4" s="11">
        <v>4</v>
      </c>
      <c r="AF4" s="12">
        <v>7</v>
      </c>
      <c r="AG4" s="11">
        <v>3</v>
      </c>
      <c r="AH4" s="12">
        <v>4</v>
      </c>
      <c r="AI4" s="12"/>
      <c r="AJ4" s="12"/>
      <c r="AK4" s="12"/>
      <c r="AL4" s="13">
        <f>SUM(AB4:AK4)</f>
        <v>27</v>
      </c>
      <c r="AM4" s="54">
        <f>AL4/27*100</f>
        <v>100</v>
      </c>
      <c r="AN4" s="55">
        <v>2</v>
      </c>
      <c r="AO4" s="12">
        <v>2</v>
      </c>
      <c r="AP4" s="13">
        <v>5</v>
      </c>
      <c r="AQ4" s="11">
        <v>5</v>
      </c>
      <c r="AR4" s="13">
        <v>1</v>
      </c>
      <c r="AS4" s="12">
        <v>0</v>
      </c>
      <c r="AT4" s="13">
        <v>3</v>
      </c>
      <c r="AU4" s="13">
        <f>SUM(AN4:AT4)</f>
        <v>18</v>
      </c>
      <c r="AV4" s="56">
        <f>AU4/18*100</f>
        <v>100</v>
      </c>
      <c r="AW4" s="57">
        <v>3</v>
      </c>
      <c r="AX4" s="13">
        <v>9</v>
      </c>
      <c r="AY4" s="13">
        <v>5</v>
      </c>
      <c r="AZ4" s="11">
        <v>4</v>
      </c>
      <c r="BA4" s="13">
        <v>3</v>
      </c>
      <c r="BB4" s="13">
        <v>3</v>
      </c>
      <c r="BC4" s="13">
        <v>7</v>
      </c>
      <c r="BD4" s="13">
        <f>SUM(AW4:BC4)</f>
        <v>34</v>
      </c>
      <c r="BE4" s="58">
        <f>BD4/34*100</f>
        <v>100</v>
      </c>
      <c r="BF4" s="11">
        <v>0</v>
      </c>
      <c r="BG4" s="13">
        <v>4</v>
      </c>
      <c r="BH4" s="12">
        <v>5</v>
      </c>
      <c r="BI4">
        <v>2</v>
      </c>
      <c r="BJ4" s="11">
        <v>5</v>
      </c>
      <c r="BK4" s="11">
        <v>2</v>
      </c>
      <c r="BL4" s="11">
        <v>1</v>
      </c>
      <c r="BM4" s="11">
        <f t="shared" ref="BM4:BM35" si="0">SUM(BF4:BL4)</f>
        <v>19</v>
      </c>
      <c r="BN4" s="36">
        <f>BM4/19*100</f>
        <v>100</v>
      </c>
      <c r="BO4" s="47">
        <v>3</v>
      </c>
      <c r="BP4" s="22">
        <v>7</v>
      </c>
      <c r="BQ4" s="22">
        <v>7</v>
      </c>
      <c r="BR4" s="22">
        <v>7</v>
      </c>
      <c r="BS4" s="22">
        <v>5</v>
      </c>
      <c r="BT4" s="22">
        <v>12</v>
      </c>
      <c r="BU4" s="22">
        <v>7</v>
      </c>
      <c r="BV4" s="22">
        <f>SUM(BO4:BU4)</f>
        <v>48</v>
      </c>
      <c r="BW4" s="59">
        <f>BV4/48*100</f>
        <v>100</v>
      </c>
      <c r="BX4" s="51"/>
      <c r="BY4" s="52"/>
      <c r="BZ4" s="52"/>
      <c r="CA4" s="52"/>
      <c r="CB4" s="52"/>
      <c r="CC4" s="52"/>
      <c r="CD4" s="52"/>
      <c r="CE4" s="52"/>
      <c r="CF4" s="52"/>
      <c r="CG4" s="53"/>
    </row>
    <row r="5" spans="1:85" ht="18">
      <c r="A5" s="24">
        <v>1</v>
      </c>
      <c r="B5" s="25" t="s">
        <v>20</v>
      </c>
      <c r="C5" s="11">
        <v>1</v>
      </c>
      <c r="D5" s="12">
        <v>2</v>
      </c>
      <c r="E5" s="12">
        <v>1</v>
      </c>
      <c r="F5" s="11">
        <v>3</v>
      </c>
      <c r="G5" s="12">
        <v>2</v>
      </c>
      <c r="H5" s="12">
        <v>2</v>
      </c>
      <c r="I5" s="12">
        <v>6</v>
      </c>
      <c r="J5" s="12"/>
      <c r="K5" s="12"/>
      <c r="L5" s="30"/>
      <c r="M5" s="13">
        <f t="shared" ref="M5:M60" si="1">SUM(C5:L5)</f>
        <v>17</v>
      </c>
      <c r="N5" s="13">
        <f t="shared" ref="N5:N63" si="2">M5/23*100</f>
        <v>73.91304347826086</v>
      </c>
      <c r="O5" s="12">
        <v>2</v>
      </c>
      <c r="P5" s="12">
        <v>2</v>
      </c>
      <c r="Q5" s="12">
        <v>4</v>
      </c>
      <c r="R5" s="11">
        <v>0</v>
      </c>
      <c r="S5" s="34">
        <v>1</v>
      </c>
      <c r="T5" s="13">
        <v>0</v>
      </c>
      <c r="U5" s="11">
        <v>4</v>
      </c>
      <c r="V5" s="30"/>
      <c r="W5" s="30"/>
      <c r="X5" s="13"/>
      <c r="Y5" s="13"/>
      <c r="Z5" s="13">
        <f t="shared" ref="Z5:Z60" si="3">SUM(O5:Y5)</f>
        <v>13</v>
      </c>
      <c r="AA5" s="13">
        <f t="shared" ref="AA5:AA63" si="4">Z5/21*100</f>
        <v>61.904761904761905</v>
      </c>
      <c r="AB5" s="11">
        <v>1</v>
      </c>
      <c r="AC5" s="12">
        <v>2</v>
      </c>
      <c r="AD5" s="12">
        <v>1</v>
      </c>
      <c r="AE5" s="11">
        <v>4</v>
      </c>
      <c r="AF5" s="12">
        <v>6</v>
      </c>
      <c r="AG5" s="11">
        <v>0</v>
      </c>
      <c r="AH5" s="11">
        <v>4</v>
      </c>
      <c r="AI5" s="11"/>
      <c r="AJ5" s="11"/>
      <c r="AK5" s="11"/>
      <c r="AL5" s="13">
        <f t="shared" ref="AL5:AL60" si="5">SUM(AB5:AK5)</f>
        <v>18</v>
      </c>
      <c r="AM5" s="54">
        <f t="shared" ref="AM5:AM63" si="6">AL5/27*100</f>
        <v>66.666666666666657</v>
      </c>
      <c r="AN5" s="55">
        <v>1</v>
      </c>
      <c r="AO5" s="12">
        <v>2</v>
      </c>
      <c r="AP5" s="13">
        <v>3</v>
      </c>
      <c r="AQ5" s="11">
        <v>4</v>
      </c>
      <c r="AR5" s="13">
        <v>1</v>
      </c>
      <c r="AS5" s="12">
        <v>0</v>
      </c>
      <c r="AT5" s="30">
        <v>3</v>
      </c>
      <c r="AU5" s="13">
        <f t="shared" ref="AU5:AU60" si="7">SUM(AN5:AT5)</f>
        <v>14</v>
      </c>
      <c r="AV5" s="56">
        <f t="shared" ref="AV5:AV63" si="8">AU5/18*100</f>
        <v>77.777777777777786</v>
      </c>
      <c r="AW5" s="57">
        <v>2</v>
      </c>
      <c r="AX5" s="30">
        <v>9</v>
      </c>
      <c r="AY5" s="13">
        <v>1</v>
      </c>
      <c r="AZ5" s="11">
        <v>4</v>
      </c>
      <c r="BA5" s="13">
        <v>2</v>
      </c>
      <c r="BB5" s="13">
        <v>1</v>
      </c>
      <c r="BC5" s="13">
        <v>7</v>
      </c>
      <c r="BD5" s="13">
        <f t="shared" ref="BD5:BD60" si="9">SUM(AW5:BC5)</f>
        <v>26</v>
      </c>
      <c r="BE5" s="58">
        <f t="shared" ref="BE5:BE63" si="10">BD5/34*100</f>
        <v>76.470588235294116</v>
      </c>
      <c r="BF5" s="11">
        <v>0</v>
      </c>
      <c r="BG5" s="13">
        <v>3</v>
      </c>
      <c r="BH5" s="11">
        <v>3</v>
      </c>
      <c r="BI5" s="95">
        <v>2</v>
      </c>
      <c r="BJ5" s="11">
        <v>4</v>
      </c>
      <c r="BK5" s="11">
        <v>0</v>
      </c>
      <c r="BL5" s="11">
        <v>1</v>
      </c>
      <c r="BM5" s="11">
        <f t="shared" si="0"/>
        <v>13</v>
      </c>
      <c r="BN5" s="36">
        <f t="shared" ref="BN5:BN63" si="11">BM5/19*100</f>
        <v>68.421052631578945</v>
      </c>
      <c r="BO5" s="57">
        <v>3</v>
      </c>
      <c r="BP5" s="11">
        <v>6</v>
      </c>
      <c r="BQ5" s="11">
        <v>3</v>
      </c>
      <c r="BR5" s="11">
        <v>6</v>
      </c>
      <c r="BS5" s="11">
        <v>4</v>
      </c>
      <c r="BT5" s="11">
        <v>10</v>
      </c>
      <c r="BU5" s="11">
        <v>7</v>
      </c>
      <c r="BV5" s="22">
        <f t="shared" ref="BV5:BV60" si="12">SUM(BO5:BU5)</f>
        <v>39</v>
      </c>
      <c r="BW5" s="59">
        <f t="shared" ref="BW5:BW63" si="13">BV5/48*100</f>
        <v>81.25</v>
      </c>
      <c r="BX5" s="51"/>
      <c r="BY5" s="52"/>
      <c r="BZ5" s="52"/>
      <c r="CA5" s="52"/>
      <c r="CB5" s="52"/>
      <c r="CC5" s="52"/>
      <c r="CD5" s="52"/>
      <c r="CE5" s="52"/>
      <c r="CF5" s="52"/>
      <c r="CG5" s="53"/>
    </row>
    <row r="6" spans="1:85" ht="18">
      <c r="A6" s="32">
        <v>2</v>
      </c>
      <c r="B6" s="33" t="s">
        <v>21</v>
      </c>
      <c r="C6" s="11">
        <v>1</v>
      </c>
      <c r="D6" s="12">
        <v>2</v>
      </c>
      <c r="E6" s="12">
        <v>4</v>
      </c>
      <c r="F6" s="11">
        <v>4</v>
      </c>
      <c r="G6" s="12">
        <v>2</v>
      </c>
      <c r="H6" s="12">
        <v>3</v>
      </c>
      <c r="I6" s="12">
        <v>3</v>
      </c>
      <c r="J6" s="12"/>
      <c r="K6" s="12"/>
      <c r="L6" s="30"/>
      <c r="M6" s="13">
        <f t="shared" si="1"/>
        <v>19</v>
      </c>
      <c r="N6" s="13">
        <f t="shared" si="2"/>
        <v>82.608695652173907</v>
      </c>
      <c r="O6" s="12">
        <v>2</v>
      </c>
      <c r="P6" s="12">
        <v>1</v>
      </c>
      <c r="Q6" s="12">
        <v>8</v>
      </c>
      <c r="R6" s="11">
        <v>1</v>
      </c>
      <c r="S6" s="34">
        <v>2</v>
      </c>
      <c r="T6" s="13">
        <v>0</v>
      </c>
      <c r="U6" s="11">
        <v>2</v>
      </c>
      <c r="V6" s="30"/>
      <c r="W6" s="30"/>
      <c r="X6" s="13"/>
      <c r="Y6" s="13"/>
      <c r="Z6" s="13">
        <f t="shared" si="3"/>
        <v>16</v>
      </c>
      <c r="AA6" s="13">
        <f t="shared" si="4"/>
        <v>76.19047619047619</v>
      </c>
      <c r="AB6" s="11">
        <v>2</v>
      </c>
      <c r="AC6" s="11">
        <v>2</v>
      </c>
      <c r="AD6" s="12">
        <v>4</v>
      </c>
      <c r="AE6" s="11">
        <v>4</v>
      </c>
      <c r="AF6" s="12">
        <v>7</v>
      </c>
      <c r="AG6" s="11">
        <v>2</v>
      </c>
      <c r="AH6" s="11">
        <v>3</v>
      </c>
      <c r="AI6" s="11"/>
      <c r="AJ6" s="11"/>
      <c r="AK6" s="11"/>
      <c r="AL6" s="13">
        <f t="shared" si="5"/>
        <v>24</v>
      </c>
      <c r="AM6" s="54">
        <f t="shared" si="6"/>
        <v>88.888888888888886</v>
      </c>
      <c r="AN6" s="55">
        <v>1</v>
      </c>
      <c r="AO6" s="12">
        <v>2</v>
      </c>
      <c r="AP6" s="13">
        <v>5</v>
      </c>
      <c r="AQ6" s="11">
        <v>5</v>
      </c>
      <c r="AR6" s="13">
        <v>1</v>
      </c>
      <c r="AS6" s="12">
        <v>0</v>
      </c>
      <c r="AT6" s="30">
        <v>2</v>
      </c>
      <c r="AU6" s="13">
        <f t="shared" si="7"/>
        <v>16</v>
      </c>
      <c r="AV6" s="56">
        <f t="shared" si="8"/>
        <v>88.888888888888886</v>
      </c>
      <c r="AW6" s="57">
        <v>2</v>
      </c>
      <c r="AX6" s="30">
        <v>9</v>
      </c>
      <c r="AY6" s="13">
        <v>4</v>
      </c>
      <c r="AZ6" s="11">
        <v>4</v>
      </c>
      <c r="BA6" s="13">
        <v>3</v>
      </c>
      <c r="BB6" s="13">
        <v>3</v>
      </c>
      <c r="BC6" s="13">
        <v>5</v>
      </c>
      <c r="BD6" s="13">
        <f t="shared" si="9"/>
        <v>30</v>
      </c>
      <c r="BE6" s="58">
        <f t="shared" si="10"/>
        <v>88.235294117647058</v>
      </c>
      <c r="BF6" s="11">
        <v>0</v>
      </c>
      <c r="BG6" s="13">
        <v>4</v>
      </c>
      <c r="BH6" s="11">
        <v>4</v>
      </c>
      <c r="BI6" s="95">
        <v>2</v>
      </c>
      <c r="BJ6" s="11">
        <v>5</v>
      </c>
      <c r="BK6" s="11">
        <v>2</v>
      </c>
      <c r="BL6" s="11">
        <v>1</v>
      </c>
      <c r="BM6" s="11">
        <f t="shared" si="0"/>
        <v>18</v>
      </c>
      <c r="BN6" s="36">
        <f t="shared" si="11"/>
        <v>94.73684210526315</v>
      </c>
      <c r="BO6" s="57">
        <v>0</v>
      </c>
      <c r="BP6" s="11">
        <v>7</v>
      </c>
      <c r="BQ6" s="11">
        <v>7</v>
      </c>
      <c r="BR6" s="11">
        <v>7</v>
      </c>
      <c r="BS6" s="11">
        <v>5</v>
      </c>
      <c r="BT6" s="11">
        <v>12</v>
      </c>
      <c r="BU6" s="11">
        <v>5</v>
      </c>
      <c r="BV6" s="22">
        <f t="shared" si="12"/>
        <v>43</v>
      </c>
      <c r="BW6" s="59">
        <f t="shared" si="13"/>
        <v>89.583333333333343</v>
      </c>
      <c r="BX6" s="51"/>
      <c r="BY6" s="52"/>
      <c r="BZ6" s="52"/>
      <c r="CA6" s="52"/>
      <c r="CB6" s="52"/>
      <c r="CC6" s="52"/>
      <c r="CD6" s="52"/>
      <c r="CE6" s="52"/>
      <c r="CF6" s="52"/>
      <c r="CG6" s="53"/>
    </row>
    <row r="7" spans="1:85" ht="18">
      <c r="A7" s="24">
        <v>3</v>
      </c>
      <c r="B7" s="37" t="s">
        <v>22</v>
      </c>
      <c r="C7" s="11">
        <v>1</v>
      </c>
      <c r="D7" s="12">
        <v>2</v>
      </c>
      <c r="E7" s="12">
        <v>3</v>
      </c>
      <c r="F7" s="11">
        <v>4</v>
      </c>
      <c r="G7" s="12">
        <v>2</v>
      </c>
      <c r="H7" s="12">
        <v>3</v>
      </c>
      <c r="I7" s="12">
        <v>2</v>
      </c>
      <c r="J7" s="12"/>
      <c r="K7" s="12"/>
      <c r="L7" s="30"/>
      <c r="M7" s="13">
        <f t="shared" si="1"/>
        <v>17</v>
      </c>
      <c r="N7" s="13">
        <f t="shared" si="2"/>
        <v>73.91304347826086</v>
      </c>
      <c r="O7" s="12">
        <v>2</v>
      </c>
      <c r="P7" s="12">
        <v>2</v>
      </c>
      <c r="Q7" s="12">
        <v>8</v>
      </c>
      <c r="R7" s="11">
        <v>1</v>
      </c>
      <c r="S7" s="34">
        <v>2</v>
      </c>
      <c r="T7" s="13">
        <v>0</v>
      </c>
      <c r="U7" s="11">
        <v>2</v>
      </c>
      <c r="V7" s="30"/>
      <c r="W7" s="30"/>
      <c r="X7" s="13"/>
      <c r="Y7" s="13"/>
      <c r="Z7" s="13">
        <f t="shared" si="3"/>
        <v>17</v>
      </c>
      <c r="AA7" s="13">
        <f t="shared" si="4"/>
        <v>80.952380952380949</v>
      </c>
      <c r="AB7" s="11">
        <v>3</v>
      </c>
      <c r="AC7" s="11">
        <v>2</v>
      </c>
      <c r="AD7" s="12">
        <v>4</v>
      </c>
      <c r="AE7" s="11">
        <v>4</v>
      </c>
      <c r="AF7" s="12">
        <v>7</v>
      </c>
      <c r="AG7" s="11">
        <v>2</v>
      </c>
      <c r="AH7" s="11">
        <v>3</v>
      </c>
      <c r="AI7" s="11"/>
      <c r="AJ7" s="11"/>
      <c r="AK7" s="11"/>
      <c r="AL7" s="13">
        <f t="shared" si="5"/>
        <v>25</v>
      </c>
      <c r="AM7" s="54">
        <f t="shared" si="6"/>
        <v>92.592592592592595</v>
      </c>
      <c r="AN7" s="55">
        <v>1</v>
      </c>
      <c r="AO7" s="12">
        <v>2</v>
      </c>
      <c r="AP7" s="13">
        <v>4</v>
      </c>
      <c r="AQ7" s="11">
        <v>5</v>
      </c>
      <c r="AR7" s="13">
        <v>1</v>
      </c>
      <c r="AS7" s="12">
        <v>0</v>
      </c>
      <c r="AT7" s="30">
        <v>2</v>
      </c>
      <c r="AU7" s="13">
        <f t="shared" si="7"/>
        <v>15</v>
      </c>
      <c r="AV7" s="56">
        <f t="shared" si="8"/>
        <v>83.333333333333343</v>
      </c>
      <c r="AW7" s="57">
        <v>2</v>
      </c>
      <c r="AX7" s="30">
        <v>8</v>
      </c>
      <c r="AY7" s="13">
        <v>4</v>
      </c>
      <c r="AZ7" s="11">
        <v>4</v>
      </c>
      <c r="BA7" s="13">
        <v>3</v>
      </c>
      <c r="BB7" s="13">
        <v>3</v>
      </c>
      <c r="BC7" s="13">
        <v>6</v>
      </c>
      <c r="BD7" s="13">
        <f t="shared" si="9"/>
        <v>30</v>
      </c>
      <c r="BE7" s="58">
        <f t="shared" si="10"/>
        <v>88.235294117647058</v>
      </c>
      <c r="BF7" s="11">
        <v>0</v>
      </c>
      <c r="BG7" s="13">
        <v>4</v>
      </c>
      <c r="BH7" s="11">
        <v>5</v>
      </c>
      <c r="BI7" s="95">
        <v>2</v>
      </c>
      <c r="BJ7" s="11">
        <v>5</v>
      </c>
      <c r="BK7" s="11">
        <v>2</v>
      </c>
      <c r="BL7" s="11">
        <v>1</v>
      </c>
      <c r="BM7" s="11">
        <f t="shared" si="0"/>
        <v>19</v>
      </c>
      <c r="BN7" s="36">
        <f t="shared" si="11"/>
        <v>100</v>
      </c>
      <c r="BO7" s="57">
        <v>3</v>
      </c>
      <c r="BP7" s="11">
        <v>7</v>
      </c>
      <c r="BQ7" s="11">
        <v>7</v>
      </c>
      <c r="BR7" s="11">
        <v>7</v>
      </c>
      <c r="BS7" s="11">
        <v>5</v>
      </c>
      <c r="BT7" s="11">
        <v>12</v>
      </c>
      <c r="BU7" s="11">
        <v>5</v>
      </c>
      <c r="BV7" s="22">
        <f t="shared" si="12"/>
        <v>46</v>
      </c>
      <c r="BW7" s="59">
        <f t="shared" si="13"/>
        <v>95.833333333333343</v>
      </c>
      <c r="BX7" s="51"/>
      <c r="BY7" s="52"/>
      <c r="BZ7" s="52"/>
      <c r="CA7" s="52"/>
      <c r="CB7" s="52"/>
      <c r="CC7" s="52"/>
      <c r="CD7" s="52"/>
      <c r="CE7" s="52"/>
      <c r="CF7" s="52"/>
      <c r="CG7" s="53"/>
    </row>
    <row r="8" spans="1:85" ht="18">
      <c r="A8" s="32">
        <v>4</v>
      </c>
      <c r="B8" s="38" t="s">
        <v>23</v>
      </c>
      <c r="C8" s="11">
        <v>2</v>
      </c>
      <c r="D8" s="12">
        <v>2</v>
      </c>
      <c r="E8" s="12">
        <v>4</v>
      </c>
      <c r="F8" s="11">
        <v>4</v>
      </c>
      <c r="G8" s="12">
        <v>2</v>
      </c>
      <c r="H8" s="12">
        <v>2</v>
      </c>
      <c r="I8" s="12">
        <v>6</v>
      </c>
      <c r="J8" s="12"/>
      <c r="K8" s="12"/>
      <c r="L8" s="30"/>
      <c r="M8" s="13">
        <f t="shared" si="1"/>
        <v>22</v>
      </c>
      <c r="N8" s="13">
        <f t="shared" si="2"/>
        <v>95.652173913043484</v>
      </c>
      <c r="O8" s="12">
        <v>3</v>
      </c>
      <c r="P8" s="12">
        <v>2</v>
      </c>
      <c r="Q8" s="12">
        <v>7</v>
      </c>
      <c r="R8" s="11">
        <v>0</v>
      </c>
      <c r="S8" s="34">
        <v>2</v>
      </c>
      <c r="T8" s="13">
        <v>0</v>
      </c>
      <c r="U8" s="11">
        <v>4</v>
      </c>
      <c r="V8" s="30"/>
      <c r="W8" s="30"/>
      <c r="X8" s="13"/>
      <c r="Y8" s="13"/>
      <c r="Z8" s="13">
        <f t="shared" si="3"/>
        <v>18</v>
      </c>
      <c r="AA8" s="13">
        <f t="shared" si="4"/>
        <v>85.714285714285708</v>
      </c>
      <c r="AB8" s="11">
        <v>2</v>
      </c>
      <c r="AC8" s="11">
        <v>2</v>
      </c>
      <c r="AD8" s="12">
        <v>4</v>
      </c>
      <c r="AE8" s="11">
        <v>4</v>
      </c>
      <c r="AF8" s="12">
        <v>6</v>
      </c>
      <c r="AG8" s="11">
        <v>3</v>
      </c>
      <c r="AH8" s="11">
        <v>4</v>
      </c>
      <c r="AI8" s="11"/>
      <c r="AJ8" s="11"/>
      <c r="AK8" s="11"/>
      <c r="AL8" s="13">
        <f t="shared" si="5"/>
        <v>25</v>
      </c>
      <c r="AM8" s="54">
        <f t="shared" si="6"/>
        <v>92.592592592592595</v>
      </c>
      <c r="AN8" s="55">
        <v>2</v>
      </c>
      <c r="AO8" s="12">
        <v>2</v>
      </c>
      <c r="AP8" s="13">
        <v>5</v>
      </c>
      <c r="AQ8" s="11">
        <v>5</v>
      </c>
      <c r="AR8" s="13">
        <v>1</v>
      </c>
      <c r="AS8" s="12">
        <v>0</v>
      </c>
      <c r="AT8" s="30">
        <v>3</v>
      </c>
      <c r="AU8" s="13">
        <f t="shared" si="7"/>
        <v>18</v>
      </c>
      <c r="AV8" s="56">
        <f t="shared" si="8"/>
        <v>100</v>
      </c>
      <c r="AW8" s="57">
        <v>3</v>
      </c>
      <c r="AX8" s="30">
        <v>9</v>
      </c>
      <c r="AY8" s="13">
        <v>5</v>
      </c>
      <c r="AZ8" s="11">
        <v>4</v>
      </c>
      <c r="BA8" s="13">
        <v>3</v>
      </c>
      <c r="BB8" s="13">
        <v>3</v>
      </c>
      <c r="BC8" s="13">
        <v>7</v>
      </c>
      <c r="BD8" s="13">
        <f t="shared" si="9"/>
        <v>34</v>
      </c>
      <c r="BE8" s="58">
        <f t="shared" si="10"/>
        <v>100</v>
      </c>
      <c r="BF8" s="11">
        <v>0</v>
      </c>
      <c r="BG8" s="13">
        <v>4</v>
      </c>
      <c r="BH8" s="11">
        <v>5</v>
      </c>
      <c r="BI8" s="95">
        <v>2</v>
      </c>
      <c r="BJ8" s="11">
        <v>5</v>
      </c>
      <c r="BK8" s="11">
        <v>2</v>
      </c>
      <c r="BL8" s="11">
        <v>1</v>
      </c>
      <c r="BM8" s="11">
        <f t="shared" si="0"/>
        <v>19</v>
      </c>
      <c r="BN8" s="36">
        <f t="shared" si="11"/>
        <v>100</v>
      </c>
      <c r="BO8" s="57">
        <v>0</v>
      </c>
      <c r="BP8" s="11">
        <v>7</v>
      </c>
      <c r="BQ8" s="11">
        <v>6</v>
      </c>
      <c r="BR8" s="11">
        <v>7</v>
      </c>
      <c r="BS8" s="11">
        <v>5</v>
      </c>
      <c r="BT8" s="11">
        <v>12</v>
      </c>
      <c r="BU8" s="11">
        <v>6</v>
      </c>
      <c r="BV8" s="22">
        <f t="shared" si="12"/>
        <v>43</v>
      </c>
      <c r="BW8" s="59">
        <f t="shared" si="13"/>
        <v>89.583333333333343</v>
      </c>
      <c r="BX8" s="51"/>
      <c r="BY8" s="52"/>
      <c r="BZ8" s="52"/>
      <c r="CA8" s="52"/>
      <c r="CB8" s="52"/>
      <c r="CC8" s="52"/>
      <c r="CD8" s="52"/>
      <c r="CE8" s="52"/>
      <c r="CF8" s="52"/>
      <c r="CG8" s="53"/>
    </row>
    <row r="9" spans="1:85" ht="18">
      <c r="A9" s="24">
        <v>5</v>
      </c>
      <c r="B9" s="38" t="s">
        <v>24</v>
      </c>
      <c r="C9" s="11">
        <v>1</v>
      </c>
      <c r="D9" s="12">
        <v>2</v>
      </c>
      <c r="E9" s="12">
        <v>4</v>
      </c>
      <c r="F9" s="11">
        <v>4</v>
      </c>
      <c r="G9" s="12">
        <v>2</v>
      </c>
      <c r="H9" s="12">
        <v>3</v>
      </c>
      <c r="I9" s="12">
        <v>6</v>
      </c>
      <c r="J9" s="12"/>
      <c r="K9" s="12"/>
      <c r="L9" s="30"/>
      <c r="M9" s="13">
        <f t="shared" si="1"/>
        <v>22</v>
      </c>
      <c r="N9" s="13">
        <f t="shared" si="2"/>
        <v>95.652173913043484</v>
      </c>
      <c r="O9" s="12">
        <v>2</v>
      </c>
      <c r="P9" s="12">
        <v>2</v>
      </c>
      <c r="Q9" s="12">
        <v>8</v>
      </c>
      <c r="R9" s="11">
        <v>1</v>
      </c>
      <c r="S9" s="34">
        <v>2</v>
      </c>
      <c r="T9" s="13">
        <v>0</v>
      </c>
      <c r="U9" s="11">
        <v>4</v>
      </c>
      <c r="V9" s="30"/>
      <c r="W9" s="30"/>
      <c r="X9" s="13"/>
      <c r="Y9" s="13"/>
      <c r="Z9" s="13">
        <f t="shared" si="3"/>
        <v>19</v>
      </c>
      <c r="AA9" s="13">
        <f t="shared" si="4"/>
        <v>90.476190476190482</v>
      </c>
      <c r="AB9" s="11">
        <v>3</v>
      </c>
      <c r="AC9" s="11">
        <v>2</v>
      </c>
      <c r="AD9" s="12">
        <v>4</v>
      </c>
      <c r="AE9" s="11">
        <v>4</v>
      </c>
      <c r="AF9" s="12">
        <v>5</v>
      </c>
      <c r="AG9" s="11">
        <v>2</v>
      </c>
      <c r="AH9" s="11">
        <v>4</v>
      </c>
      <c r="AI9" s="11"/>
      <c r="AJ9" s="11"/>
      <c r="AK9" s="11"/>
      <c r="AL9" s="13">
        <f t="shared" si="5"/>
        <v>24</v>
      </c>
      <c r="AM9" s="54">
        <f t="shared" si="6"/>
        <v>88.888888888888886</v>
      </c>
      <c r="AN9" s="55">
        <v>1</v>
      </c>
      <c r="AO9" s="12">
        <v>2</v>
      </c>
      <c r="AP9" s="13">
        <v>4</v>
      </c>
      <c r="AQ9" s="11">
        <v>4</v>
      </c>
      <c r="AR9" s="13">
        <v>0</v>
      </c>
      <c r="AS9" s="12">
        <v>0</v>
      </c>
      <c r="AT9" s="30">
        <v>3</v>
      </c>
      <c r="AU9" s="13">
        <f t="shared" si="7"/>
        <v>14</v>
      </c>
      <c r="AV9" s="56">
        <f t="shared" si="8"/>
        <v>77.777777777777786</v>
      </c>
      <c r="AW9" s="57">
        <v>2</v>
      </c>
      <c r="AX9" s="30">
        <v>9</v>
      </c>
      <c r="AY9" s="13">
        <v>4</v>
      </c>
      <c r="AZ9" s="11">
        <v>3</v>
      </c>
      <c r="BA9" s="13">
        <v>3</v>
      </c>
      <c r="BB9" s="13">
        <v>3</v>
      </c>
      <c r="BC9" s="13">
        <v>7</v>
      </c>
      <c r="BD9" s="13">
        <f t="shared" si="9"/>
        <v>31</v>
      </c>
      <c r="BE9" s="58">
        <f t="shared" si="10"/>
        <v>91.17647058823529</v>
      </c>
      <c r="BF9" s="11">
        <v>0</v>
      </c>
      <c r="BG9" s="13">
        <v>4</v>
      </c>
      <c r="BH9" s="11">
        <v>5</v>
      </c>
      <c r="BI9" s="95">
        <v>2</v>
      </c>
      <c r="BJ9" s="11">
        <v>4</v>
      </c>
      <c r="BK9" s="11">
        <v>2</v>
      </c>
      <c r="BL9" s="11">
        <v>1</v>
      </c>
      <c r="BM9" s="11">
        <f t="shared" si="0"/>
        <v>18</v>
      </c>
      <c r="BN9" s="36">
        <f t="shared" si="11"/>
        <v>94.73684210526315</v>
      </c>
      <c r="BO9" s="57">
        <v>3</v>
      </c>
      <c r="BP9" s="11">
        <v>7</v>
      </c>
      <c r="BQ9" s="11">
        <v>6</v>
      </c>
      <c r="BR9" s="11">
        <v>6</v>
      </c>
      <c r="BS9" s="11">
        <v>3</v>
      </c>
      <c r="BT9" s="11">
        <v>12</v>
      </c>
      <c r="BU9" s="11">
        <v>7</v>
      </c>
      <c r="BV9" s="22">
        <f t="shared" si="12"/>
        <v>44</v>
      </c>
      <c r="BW9" s="59">
        <f t="shared" si="13"/>
        <v>91.666666666666657</v>
      </c>
      <c r="BX9" s="51"/>
      <c r="BY9" s="52"/>
      <c r="BZ9" s="52"/>
      <c r="CA9" s="52"/>
      <c r="CB9" s="52"/>
      <c r="CC9" s="52"/>
      <c r="CD9" s="52"/>
      <c r="CE9" s="52"/>
      <c r="CF9" s="52"/>
      <c r="CG9" s="53"/>
    </row>
    <row r="10" spans="1:85" ht="18">
      <c r="A10" s="32">
        <v>6</v>
      </c>
      <c r="B10" s="38" t="s">
        <v>25</v>
      </c>
      <c r="C10" s="11">
        <v>2</v>
      </c>
      <c r="D10" s="12">
        <v>2</v>
      </c>
      <c r="E10" s="12">
        <v>4</v>
      </c>
      <c r="F10" s="11">
        <v>4</v>
      </c>
      <c r="G10" s="12">
        <v>2</v>
      </c>
      <c r="H10" s="12">
        <v>1</v>
      </c>
      <c r="I10" s="12">
        <v>6</v>
      </c>
      <c r="J10" s="12"/>
      <c r="K10" s="12"/>
      <c r="L10" s="30"/>
      <c r="M10" s="13">
        <f t="shared" si="1"/>
        <v>21</v>
      </c>
      <c r="N10" s="13">
        <f t="shared" si="2"/>
        <v>91.304347826086953</v>
      </c>
      <c r="O10" s="12">
        <v>3</v>
      </c>
      <c r="P10" s="12">
        <v>1</v>
      </c>
      <c r="Q10" s="12">
        <v>8</v>
      </c>
      <c r="R10" s="11">
        <v>1</v>
      </c>
      <c r="S10" s="34">
        <v>2</v>
      </c>
      <c r="T10" s="13">
        <v>0</v>
      </c>
      <c r="U10" s="11">
        <v>4</v>
      </c>
      <c r="V10" s="30"/>
      <c r="W10" s="30"/>
      <c r="X10" s="13"/>
      <c r="Y10" s="13"/>
      <c r="Z10" s="13">
        <f t="shared" si="3"/>
        <v>19</v>
      </c>
      <c r="AA10" s="13">
        <f t="shared" si="4"/>
        <v>90.476190476190482</v>
      </c>
      <c r="AB10" s="11">
        <v>3</v>
      </c>
      <c r="AC10" s="11">
        <v>2</v>
      </c>
      <c r="AD10" s="12">
        <v>3</v>
      </c>
      <c r="AE10" s="11">
        <v>4</v>
      </c>
      <c r="AF10" s="12">
        <v>7</v>
      </c>
      <c r="AG10" s="11">
        <v>1</v>
      </c>
      <c r="AH10" s="11">
        <v>4</v>
      </c>
      <c r="AI10" s="11"/>
      <c r="AJ10" s="11"/>
      <c r="AK10" s="11"/>
      <c r="AL10" s="13">
        <f t="shared" si="5"/>
        <v>24</v>
      </c>
      <c r="AM10" s="54">
        <f t="shared" si="6"/>
        <v>88.888888888888886</v>
      </c>
      <c r="AN10" s="55">
        <v>2</v>
      </c>
      <c r="AO10" s="12">
        <v>2</v>
      </c>
      <c r="AP10" s="13">
        <v>5</v>
      </c>
      <c r="AQ10" s="11">
        <v>5</v>
      </c>
      <c r="AR10" s="13">
        <v>1</v>
      </c>
      <c r="AS10" s="12">
        <v>0</v>
      </c>
      <c r="AT10" s="30">
        <v>3</v>
      </c>
      <c r="AU10" s="13">
        <f t="shared" si="7"/>
        <v>18</v>
      </c>
      <c r="AV10" s="56">
        <f t="shared" si="8"/>
        <v>100</v>
      </c>
      <c r="AW10" s="57">
        <v>3</v>
      </c>
      <c r="AX10" s="30">
        <v>8</v>
      </c>
      <c r="AY10" s="13">
        <v>5</v>
      </c>
      <c r="AZ10" s="11">
        <v>4</v>
      </c>
      <c r="BA10" s="13">
        <v>3</v>
      </c>
      <c r="BB10" s="13">
        <v>2</v>
      </c>
      <c r="BC10" s="13">
        <v>7</v>
      </c>
      <c r="BD10" s="13">
        <f t="shared" si="9"/>
        <v>32</v>
      </c>
      <c r="BE10" s="58">
        <f t="shared" si="10"/>
        <v>94.117647058823522</v>
      </c>
      <c r="BF10" s="11">
        <v>0</v>
      </c>
      <c r="BG10" s="13">
        <v>4</v>
      </c>
      <c r="BH10" s="11">
        <v>5</v>
      </c>
      <c r="BI10" s="95">
        <v>2</v>
      </c>
      <c r="BJ10" s="11">
        <v>5</v>
      </c>
      <c r="BK10" s="11">
        <v>1</v>
      </c>
      <c r="BL10" s="11">
        <v>1</v>
      </c>
      <c r="BM10" s="11">
        <f t="shared" si="0"/>
        <v>18</v>
      </c>
      <c r="BN10" s="36">
        <f t="shared" si="11"/>
        <v>94.73684210526315</v>
      </c>
      <c r="BO10" s="57">
        <v>3</v>
      </c>
      <c r="BP10" s="11">
        <v>7</v>
      </c>
      <c r="BQ10" s="11">
        <v>7</v>
      </c>
      <c r="BR10" s="11">
        <v>7</v>
      </c>
      <c r="BS10" s="11">
        <v>5</v>
      </c>
      <c r="BT10" s="11">
        <v>12</v>
      </c>
      <c r="BU10" s="11">
        <v>7</v>
      </c>
      <c r="BV10" s="22">
        <f t="shared" si="12"/>
        <v>48</v>
      </c>
      <c r="BW10" s="59">
        <f t="shared" si="13"/>
        <v>100</v>
      </c>
      <c r="BX10" s="51"/>
      <c r="BY10" s="52"/>
      <c r="BZ10" s="52"/>
      <c r="CA10" s="52"/>
      <c r="CB10" s="52"/>
      <c r="CC10" s="52"/>
      <c r="CD10" s="52"/>
      <c r="CE10" s="52"/>
      <c r="CF10" s="52"/>
      <c r="CG10" s="53"/>
    </row>
    <row r="11" spans="1:85" ht="18">
      <c r="A11" s="24">
        <v>7</v>
      </c>
      <c r="B11" s="38" t="s">
        <v>26</v>
      </c>
      <c r="C11" s="11">
        <v>2</v>
      </c>
      <c r="D11" s="12">
        <v>2</v>
      </c>
      <c r="E11" s="12">
        <v>4</v>
      </c>
      <c r="F11" s="11">
        <v>4</v>
      </c>
      <c r="G11" s="12">
        <v>2</v>
      </c>
      <c r="H11" s="12">
        <v>3</v>
      </c>
      <c r="I11" s="12">
        <v>6</v>
      </c>
      <c r="J11" s="12"/>
      <c r="K11" s="12"/>
      <c r="L11" s="30"/>
      <c r="M11" s="13">
        <f t="shared" si="1"/>
        <v>23</v>
      </c>
      <c r="N11" s="13">
        <f t="shared" si="2"/>
        <v>100</v>
      </c>
      <c r="O11" s="12">
        <v>3</v>
      </c>
      <c r="P11" s="12">
        <v>1</v>
      </c>
      <c r="Q11" s="12">
        <v>7</v>
      </c>
      <c r="R11" s="11">
        <v>0</v>
      </c>
      <c r="S11" s="34">
        <v>2</v>
      </c>
      <c r="T11" s="13">
        <v>0</v>
      </c>
      <c r="U11" s="11">
        <v>4</v>
      </c>
      <c r="V11" s="30"/>
      <c r="W11" s="30"/>
      <c r="X11" s="13"/>
      <c r="Y11" s="13"/>
      <c r="Z11" s="13">
        <f t="shared" si="3"/>
        <v>17</v>
      </c>
      <c r="AA11" s="13">
        <f t="shared" si="4"/>
        <v>80.952380952380949</v>
      </c>
      <c r="AB11" s="11">
        <v>2</v>
      </c>
      <c r="AC11" s="11">
        <v>2</v>
      </c>
      <c r="AD11" s="12">
        <v>4</v>
      </c>
      <c r="AE11" s="11">
        <v>4</v>
      </c>
      <c r="AF11" s="12">
        <v>3</v>
      </c>
      <c r="AG11" s="11">
        <v>2</v>
      </c>
      <c r="AH11" s="11">
        <v>4</v>
      </c>
      <c r="AI11" s="11"/>
      <c r="AJ11" s="11"/>
      <c r="AK11" s="11"/>
      <c r="AL11" s="13">
        <f t="shared" si="5"/>
        <v>21</v>
      </c>
      <c r="AM11" s="54">
        <f t="shared" si="6"/>
        <v>77.777777777777786</v>
      </c>
      <c r="AN11" s="55">
        <v>2</v>
      </c>
      <c r="AO11" s="12">
        <v>2</v>
      </c>
      <c r="AP11" s="13">
        <v>3</v>
      </c>
      <c r="AQ11" s="11">
        <v>5</v>
      </c>
      <c r="AR11" s="13">
        <v>0</v>
      </c>
      <c r="AS11" s="12">
        <v>0</v>
      </c>
      <c r="AT11" s="30">
        <v>3</v>
      </c>
      <c r="AU11" s="13">
        <f t="shared" si="7"/>
        <v>15</v>
      </c>
      <c r="AV11" s="56">
        <f t="shared" si="8"/>
        <v>83.333333333333343</v>
      </c>
      <c r="AW11" s="57">
        <v>3</v>
      </c>
      <c r="AX11" s="30">
        <v>9</v>
      </c>
      <c r="AY11" s="13">
        <v>4</v>
      </c>
      <c r="AZ11" s="11">
        <v>4</v>
      </c>
      <c r="BA11" s="13">
        <v>3</v>
      </c>
      <c r="BB11" s="13">
        <v>3</v>
      </c>
      <c r="BC11" s="13">
        <v>7</v>
      </c>
      <c r="BD11" s="13">
        <f t="shared" si="9"/>
        <v>33</v>
      </c>
      <c r="BE11" s="58">
        <f t="shared" si="10"/>
        <v>97.058823529411768</v>
      </c>
      <c r="BF11" s="11">
        <v>0</v>
      </c>
      <c r="BG11" s="13">
        <v>4</v>
      </c>
      <c r="BH11" s="11">
        <v>5</v>
      </c>
      <c r="BI11" s="95">
        <v>2</v>
      </c>
      <c r="BJ11" s="11">
        <v>3</v>
      </c>
      <c r="BK11" s="11">
        <v>2</v>
      </c>
      <c r="BL11" s="11">
        <v>1</v>
      </c>
      <c r="BM11" s="11">
        <f t="shared" si="0"/>
        <v>17</v>
      </c>
      <c r="BN11" s="36">
        <f t="shared" si="11"/>
        <v>89.473684210526315</v>
      </c>
      <c r="BO11" s="57">
        <v>3</v>
      </c>
      <c r="BP11" s="11">
        <v>7</v>
      </c>
      <c r="BQ11" s="11">
        <v>5</v>
      </c>
      <c r="BR11" s="11">
        <v>6</v>
      </c>
      <c r="BS11" s="11">
        <v>3</v>
      </c>
      <c r="BT11" s="11">
        <v>12</v>
      </c>
      <c r="BU11" s="11">
        <v>6</v>
      </c>
      <c r="BV11" s="22">
        <f t="shared" si="12"/>
        <v>42</v>
      </c>
      <c r="BW11" s="59">
        <f t="shared" si="13"/>
        <v>87.5</v>
      </c>
      <c r="BX11" s="51"/>
      <c r="BY11" s="52"/>
      <c r="BZ11" s="52"/>
      <c r="CA11" s="52"/>
      <c r="CB11" s="52"/>
      <c r="CC11" s="52"/>
      <c r="CD11" s="52"/>
      <c r="CE11" s="52"/>
      <c r="CF11" s="52"/>
      <c r="CG11" s="53"/>
    </row>
    <row r="12" spans="1:85" ht="18">
      <c r="A12" s="32">
        <v>8</v>
      </c>
      <c r="B12" s="38" t="s">
        <v>27</v>
      </c>
      <c r="C12" s="11">
        <v>1</v>
      </c>
      <c r="D12" s="12">
        <v>1</v>
      </c>
      <c r="E12" s="12">
        <v>4</v>
      </c>
      <c r="F12" s="11">
        <v>4</v>
      </c>
      <c r="G12" s="12">
        <v>2</v>
      </c>
      <c r="H12" s="12">
        <v>3</v>
      </c>
      <c r="I12" s="12">
        <v>6</v>
      </c>
      <c r="J12" s="12"/>
      <c r="K12" s="12"/>
      <c r="L12" s="30"/>
      <c r="M12" s="13">
        <f t="shared" si="1"/>
        <v>21</v>
      </c>
      <c r="N12" s="13">
        <f t="shared" si="2"/>
        <v>91.304347826086953</v>
      </c>
      <c r="O12" s="12">
        <v>2</v>
      </c>
      <c r="P12" s="12">
        <v>2</v>
      </c>
      <c r="Q12" s="12">
        <v>6</v>
      </c>
      <c r="R12" s="11">
        <v>1</v>
      </c>
      <c r="S12" s="34">
        <v>2</v>
      </c>
      <c r="T12" s="13">
        <v>0</v>
      </c>
      <c r="U12" s="11">
        <v>2</v>
      </c>
      <c r="V12" s="30"/>
      <c r="W12" s="30"/>
      <c r="X12" s="13"/>
      <c r="Y12" s="13"/>
      <c r="Z12" s="13">
        <f t="shared" si="3"/>
        <v>15</v>
      </c>
      <c r="AA12" s="13">
        <f t="shared" si="4"/>
        <v>71.428571428571431</v>
      </c>
      <c r="AB12" s="11">
        <v>3</v>
      </c>
      <c r="AC12" s="11">
        <v>2</v>
      </c>
      <c r="AD12" s="12">
        <v>4</v>
      </c>
      <c r="AE12" s="11">
        <v>4</v>
      </c>
      <c r="AF12" s="12">
        <v>7</v>
      </c>
      <c r="AG12" s="11">
        <v>2</v>
      </c>
      <c r="AH12" s="11">
        <v>4</v>
      </c>
      <c r="AI12" s="11"/>
      <c r="AJ12" s="11"/>
      <c r="AK12" s="11"/>
      <c r="AL12" s="13">
        <f t="shared" si="5"/>
        <v>26</v>
      </c>
      <c r="AM12" s="54">
        <f t="shared" si="6"/>
        <v>96.296296296296291</v>
      </c>
      <c r="AN12" s="55">
        <v>1</v>
      </c>
      <c r="AO12" s="12">
        <v>2</v>
      </c>
      <c r="AP12" s="13">
        <v>5</v>
      </c>
      <c r="AQ12" s="11">
        <v>2</v>
      </c>
      <c r="AR12" s="13">
        <v>1</v>
      </c>
      <c r="AS12" s="12">
        <v>0</v>
      </c>
      <c r="AT12" s="30">
        <v>3</v>
      </c>
      <c r="AU12" s="13">
        <f t="shared" si="7"/>
        <v>14</v>
      </c>
      <c r="AV12" s="56">
        <f t="shared" si="8"/>
        <v>77.777777777777786</v>
      </c>
      <c r="AW12" s="57">
        <v>2</v>
      </c>
      <c r="AX12" s="30">
        <v>7</v>
      </c>
      <c r="AY12" s="13">
        <v>5</v>
      </c>
      <c r="AZ12" s="11">
        <v>4</v>
      </c>
      <c r="BA12" s="13">
        <v>3</v>
      </c>
      <c r="BB12" s="13">
        <v>3</v>
      </c>
      <c r="BC12" s="13">
        <v>6</v>
      </c>
      <c r="BD12" s="13">
        <f t="shared" si="9"/>
        <v>30</v>
      </c>
      <c r="BE12" s="58">
        <f t="shared" si="10"/>
        <v>88.235294117647058</v>
      </c>
      <c r="BF12" s="11">
        <v>0</v>
      </c>
      <c r="BG12" s="13">
        <v>3</v>
      </c>
      <c r="BH12" s="11">
        <v>5</v>
      </c>
      <c r="BI12" s="95">
        <v>2</v>
      </c>
      <c r="BJ12" s="11">
        <v>5</v>
      </c>
      <c r="BK12" s="11">
        <v>2</v>
      </c>
      <c r="BL12" s="11">
        <v>1</v>
      </c>
      <c r="BM12" s="11">
        <f t="shared" si="0"/>
        <v>18</v>
      </c>
      <c r="BN12" s="36">
        <f t="shared" si="11"/>
        <v>94.73684210526315</v>
      </c>
      <c r="BO12" s="57">
        <v>2</v>
      </c>
      <c r="BP12" s="11">
        <v>7</v>
      </c>
      <c r="BQ12" s="11">
        <v>7</v>
      </c>
      <c r="BR12" s="11">
        <v>7</v>
      </c>
      <c r="BS12" s="11">
        <v>5</v>
      </c>
      <c r="BT12" s="11">
        <v>12</v>
      </c>
      <c r="BU12" s="11">
        <v>6</v>
      </c>
      <c r="BV12" s="22">
        <f t="shared" si="12"/>
        <v>46</v>
      </c>
      <c r="BW12" s="59">
        <f t="shared" si="13"/>
        <v>95.833333333333343</v>
      </c>
      <c r="BX12" s="51"/>
      <c r="BY12" s="52"/>
      <c r="BZ12" s="52"/>
      <c r="CA12" s="52"/>
      <c r="CB12" s="52"/>
      <c r="CC12" s="52"/>
      <c r="CD12" s="52"/>
      <c r="CE12" s="52"/>
      <c r="CF12" s="52"/>
      <c r="CG12" s="53"/>
    </row>
    <row r="13" spans="1:85" ht="18">
      <c r="A13" s="24">
        <v>9</v>
      </c>
      <c r="B13" s="33" t="s">
        <v>28</v>
      </c>
      <c r="C13" s="11">
        <v>2</v>
      </c>
      <c r="D13" s="12">
        <v>2</v>
      </c>
      <c r="E13" s="12">
        <v>4</v>
      </c>
      <c r="F13" s="11">
        <v>4</v>
      </c>
      <c r="G13" s="12">
        <v>2</v>
      </c>
      <c r="H13" s="12">
        <v>3</v>
      </c>
      <c r="I13" s="12">
        <v>5</v>
      </c>
      <c r="J13" s="12"/>
      <c r="K13" s="12"/>
      <c r="L13" s="30"/>
      <c r="M13" s="13">
        <f t="shared" si="1"/>
        <v>22</v>
      </c>
      <c r="N13" s="13">
        <f t="shared" si="2"/>
        <v>95.652173913043484</v>
      </c>
      <c r="O13" s="12">
        <v>3</v>
      </c>
      <c r="P13" s="12">
        <v>1</v>
      </c>
      <c r="Q13" s="12">
        <v>8</v>
      </c>
      <c r="R13" s="11">
        <v>0</v>
      </c>
      <c r="S13" s="34">
        <v>1</v>
      </c>
      <c r="T13" s="13">
        <v>0</v>
      </c>
      <c r="U13" s="11">
        <v>4</v>
      </c>
      <c r="V13" s="30"/>
      <c r="W13" s="30"/>
      <c r="X13" s="13"/>
      <c r="Y13" s="13"/>
      <c r="Z13" s="13">
        <f t="shared" si="3"/>
        <v>17</v>
      </c>
      <c r="AA13" s="13">
        <f t="shared" si="4"/>
        <v>80.952380952380949</v>
      </c>
      <c r="AB13" s="11">
        <v>3</v>
      </c>
      <c r="AC13" s="11">
        <v>1</v>
      </c>
      <c r="AD13" s="12">
        <v>4</v>
      </c>
      <c r="AE13" s="11">
        <v>4</v>
      </c>
      <c r="AF13" s="12">
        <v>7</v>
      </c>
      <c r="AG13" s="11">
        <v>1</v>
      </c>
      <c r="AH13" s="11">
        <v>4</v>
      </c>
      <c r="AI13" s="11"/>
      <c r="AJ13" s="11"/>
      <c r="AK13" s="11"/>
      <c r="AL13" s="13">
        <f t="shared" si="5"/>
        <v>24</v>
      </c>
      <c r="AM13" s="54">
        <f t="shared" si="6"/>
        <v>88.888888888888886</v>
      </c>
      <c r="AN13" s="55">
        <v>2</v>
      </c>
      <c r="AO13" s="12">
        <v>2</v>
      </c>
      <c r="AP13" s="13">
        <v>5</v>
      </c>
      <c r="AQ13" s="11">
        <v>5</v>
      </c>
      <c r="AR13" s="13">
        <v>1</v>
      </c>
      <c r="AS13" s="12">
        <v>0</v>
      </c>
      <c r="AT13" s="30">
        <v>2</v>
      </c>
      <c r="AU13" s="13">
        <f t="shared" si="7"/>
        <v>17</v>
      </c>
      <c r="AV13" s="56">
        <f t="shared" si="8"/>
        <v>94.444444444444443</v>
      </c>
      <c r="AW13" s="57">
        <v>3</v>
      </c>
      <c r="AX13" s="30">
        <v>9</v>
      </c>
      <c r="AY13" s="13">
        <v>5</v>
      </c>
      <c r="AZ13" s="11">
        <v>4</v>
      </c>
      <c r="BA13" s="13">
        <v>3</v>
      </c>
      <c r="BB13" s="13">
        <v>3</v>
      </c>
      <c r="BC13" s="13">
        <v>6</v>
      </c>
      <c r="BD13" s="13">
        <f t="shared" si="9"/>
        <v>33</v>
      </c>
      <c r="BE13" s="58">
        <f t="shared" si="10"/>
        <v>97.058823529411768</v>
      </c>
      <c r="BF13" s="11">
        <v>0</v>
      </c>
      <c r="BG13" s="13">
        <v>2</v>
      </c>
      <c r="BH13" s="11">
        <v>4</v>
      </c>
      <c r="BI13" s="95">
        <v>2</v>
      </c>
      <c r="BJ13" s="11">
        <v>5</v>
      </c>
      <c r="BK13" s="11">
        <v>1</v>
      </c>
      <c r="BL13" s="11">
        <v>1</v>
      </c>
      <c r="BM13" s="11">
        <f t="shared" si="0"/>
        <v>15</v>
      </c>
      <c r="BN13" s="36">
        <f t="shared" si="11"/>
        <v>78.94736842105263</v>
      </c>
      <c r="BO13" s="57">
        <v>3</v>
      </c>
      <c r="BP13" s="11">
        <v>5</v>
      </c>
      <c r="BQ13" s="11">
        <v>7</v>
      </c>
      <c r="BR13" s="11">
        <v>7</v>
      </c>
      <c r="BS13" s="11">
        <v>4</v>
      </c>
      <c r="BT13" s="11">
        <v>12</v>
      </c>
      <c r="BU13" s="11">
        <v>6</v>
      </c>
      <c r="BV13" s="22">
        <f t="shared" si="12"/>
        <v>44</v>
      </c>
      <c r="BW13" s="59">
        <f t="shared" si="13"/>
        <v>91.666666666666657</v>
      </c>
      <c r="BX13" s="51"/>
      <c r="BY13" s="52"/>
      <c r="BZ13" s="52"/>
      <c r="CA13" s="52"/>
      <c r="CB13" s="52"/>
      <c r="CC13" s="52"/>
      <c r="CD13" s="52"/>
      <c r="CE13" s="52"/>
      <c r="CF13" s="52"/>
      <c r="CG13" s="53"/>
    </row>
    <row r="14" spans="1:85" ht="18">
      <c r="A14" s="32">
        <v>10</v>
      </c>
      <c r="B14" s="38" t="s">
        <v>29</v>
      </c>
      <c r="C14" s="11">
        <v>2</v>
      </c>
      <c r="D14" s="12">
        <v>2</v>
      </c>
      <c r="E14" s="12">
        <v>4</v>
      </c>
      <c r="F14" s="11">
        <v>4</v>
      </c>
      <c r="G14" s="12">
        <v>2</v>
      </c>
      <c r="H14" s="12">
        <v>3</v>
      </c>
      <c r="I14" s="12">
        <v>6</v>
      </c>
      <c r="J14" s="12"/>
      <c r="K14" s="12"/>
      <c r="L14" s="30"/>
      <c r="M14" s="13">
        <f t="shared" si="1"/>
        <v>23</v>
      </c>
      <c r="N14" s="13">
        <f t="shared" si="2"/>
        <v>100</v>
      </c>
      <c r="O14" s="12">
        <v>3</v>
      </c>
      <c r="P14" s="12">
        <v>2</v>
      </c>
      <c r="Q14" s="12">
        <v>7</v>
      </c>
      <c r="R14" s="11">
        <v>1</v>
      </c>
      <c r="S14" s="34">
        <v>2</v>
      </c>
      <c r="T14" s="13">
        <v>0</v>
      </c>
      <c r="U14" s="11">
        <v>4</v>
      </c>
      <c r="V14" s="30"/>
      <c r="W14" s="30"/>
      <c r="X14" s="13"/>
      <c r="Y14" s="13"/>
      <c r="Z14" s="13">
        <f t="shared" si="3"/>
        <v>19</v>
      </c>
      <c r="AA14" s="13">
        <f t="shared" si="4"/>
        <v>90.476190476190482</v>
      </c>
      <c r="AB14" s="11">
        <v>3</v>
      </c>
      <c r="AC14" s="11">
        <v>2</v>
      </c>
      <c r="AD14" s="12">
        <v>3</v>
      </c>
      <c r="AE14" s="11">
        <v>4</v>
      </c>
      <c r="AF14" s="12">
        <v>7</v>
      </c>
      <c r="AG14" s="11">
        <v>2</v>
      </c>
      <c r="AH14" s="11">
        <v>4</v>
      </c>
      <c r="AI14" s="11"/>
      <c r="AJ14" s="11"/>
      <c r="AK14" s="11"/>
      <c r="AL14" s="13">
        <f t="shared" si="5"/>
        <v>25</v>
      </c>
      <c r="AM14" s="54">
        <f t="shared" si="6"/>
        <v>92.592592592592595</v>
      </c>
      <c r="AN14" s="55">
        <v>2</v>
      </c>
      <c r="AO14" s="12">
        <v>2</v>
      </c>
      <c r="AP14" s="13">
        <v>4</v>
      </c>
      <c r="AQ14" s="11">
        <v>5</v>
      </c>
      <c r="AR14" s="13">
        <v>1</v>
      </c>
      <c r="AS14" s="12">
        <v>0</v>
      </c>
      <c r="AT14" s="30">
        <v>3</v>
      </c>
      <c r="AU14" s="13">
        <f t="shared" si="7"/>
        <v>17</v>
      </c>
      <c r="AV14" s="56">
        <f t="shared" si="8"/>
        <v>94.444444444444443</v>
      </c>
      <c r="AW14" s="57">
        <v>2</v>
      </c>
      <c r="AX14" s="30">
        <v>9</v>
      </c>
      <c r="AY14" s="13">
        <v>4</v>
      </c>
      <c r="AZ14" s="11">
        <v>4</v>
      </c>
      <c r="BA14" s="13">
        <v>3</v>
      </c>
      <c r="BB14" s="13">
        <v>3</v>
      </c>
      <c r="BC14" s="13">
        <v>7</v>
      </c>
      <c r="BD14" s="13">
        <f t="shared" si="9"/>
        <v>32</v>
      </c>
      <c r="BE14" s="58">
        <f t="shared" si="10"/>
        <v>94.117647058823522</v>
      </c>
      <c r="BF14" s="11">
        <v>0</v>
      </c>
      <c r="BG14" s="13">
        <v>3</v>
      </c>
      <c r="BH14" s="11">
        <v>4</v>
      </c>
      <c r="BI14" s="95">
        <v>2</v>
      </c>
      <c r="BJ14" s="11">
        <v>5</v>
      </c>
      <c r="BK14" s="11">
        <v>1</v>
      </c>
      <c r="BL14" s="11">
        <v>1</v>
      </c>
      <c r="BM14" s="11">
        <f t="shared" si="0"/>
        <v>16</v>
      </c>
      <c r="BN14" s="36">
        <f t="shared" si="11"/>
        <v>84.210526315789465</v>
      </c>
      <c r="BO14" s="57">
        <v>3</v>
      </c>
      <c r="BP14" s="11">
        <v>7</v>
      </c>
      <c r="BQ14" s="11">
        <v>7</v>
      </c>
      <c r="BR14" s="11">
        <v>7</v>
      </c>
      <c r="BS14" s="11">
        <v>5</v>
      </c>
      <c r="BT14" s="11">
        <v>12</v>
      </c>
      <c r="BU14" s="11">
        <v>7</v>
      </c>
      <c r="BV14" s="22">
        <f t="shared" si="12"/>
        <v>48</v>
      </c>
      <c r="BW14" s="59">
        <f t="shared" si="13"/>
        <v>100</v>
      </c>
      <c r="BX14" s="51"/>
      <c r="BY14" s="52"/>
      <c r="BZ14" s="52"/>
      <c r="CA14" s="52"/>
      <c r="CB14" s="52"/>
      <c r="CC14" s="52"/>
      <c r="CD14" s="52"/>
      <c r="CE14" s="52"/>
      <c r="CF14" s="52"/>
      <c r="CG14" s="53"/>
    </row>
    <row r="15" spans="1:85" ht="18">
      <c r="A15" s="24">
        <v>11</v>
      </c>
      <c r="B15" s="33" t="s">
        <v>30</v>
      </c>
      <c r="C15" s="11">
        <v>2</v>
      </c>
      <c r="D15" s="12">
        <v>2</v>
      </c>
      <c r="E15" s="12">
        <v>3</v>
      </c>
      <c r="F15" s="11">
        <v>3</v>
      </c>
      <c r="G15" s="12">
        <v>2</v>
      </c>
      <c r="H15" s="12">
        <v>1</v>
      </c>
      <c r="I15" s="12">
        <v>6</v>
      </c>
      <c r="J15" s="12"/>
      <c r="K15" s="12"/>
      <c r="L15" s="30"/>
      <c r="M15" s="13">
        <f t="shared" si="1"/>
        <v>19</v>
      </c>
      <c r="N15" s="13">
        <f t="shared" si="2"/>
        <v>82.608695652173907</v>
      </c>
      <c r="O15" s="12">
        <v>3</v>
      </c>
      <c r="P15" s="12">
        <v>3</v>
      </c>
      <c r="Q15" s="12">
        <v>8</v>
      </c>
      <c r="R15" s="11">
        <v>0</v>
      </c>
      <c r="S15" s="34">
        <v>2</v>
      </c>
      <c r="T15" s="13">
        <v>0</v>
      </c>
      <c r="U15" s="11">
        <v>4</v>
      </c>
      <c r="V15" s="30"/>
      <c r="W15" s="30"/>
      <c r="X15" s="13"/>
      <c r="Y15" s="13"/>
      <c r="Z15" s="13">
        <f t="shared" si="3"/>
        <v>20</v>
      </c>
      <c r="AA15" s="13">
        <f t="shared" si="4"/>
        <v>95.238095238095227</v>
      </c>
      <c r="AB15" s="11">
        <v>2</v>
      </c>
      <c r="AC15" s="11">
        <v>2</v>
      </c>
      <c r="AD15" s="12">
        <v>3</v>
      </c>
      <c r="AE15" s="11">
        <v>4</v>
      </c>
      <c r="AF15" s="12">
        <v>6</v>
      </c>
      <c r="AG15" s="11">
        <v>0</v>
      </c>
      <c r="AH15" s="11">
        <v>4</v>
      </c>
      <c r="AI15" s="11"/>
      <c r="AJ15" s="11"/>
      <c r="AK15" s="11"/>
      <c r="AL15" s="13">
        <f t="shared" si="5"/>
        <v>21</v>
      </c>
      <c r="AM15" s="54">
        <f t="shared" si="6"/>
        <v>77.777777777777786</v>
      </c>
      <c r="AN15" s="55">
        <v>2</v>
      </c>
      <c r="AO15" s="12">
        <v>2</v>
      </c>
      <c r="AP15" s="13">
        <v>4</v>
      </c>
      <c r="AQ15" s="11">
        <v>4</v>
      </c>
      <c r="AR15" s="13">
        <v>1</v>
      </c>
      <c r="AS15" s="12">
        <v>0</v>
      </c>
      <c r="AT15" s="30">
        <v>3</v>
      </c>
      <c r="AU15" s="13">
        <f t="shared" si="7"/>
        <v>16</v>
      </c>
      <c r="AV15" s="56">
        <f t="shared" si="8"/>
        <v>88.888888888888886</v>
      </c>
      <c r="AW15" s="57">
        <v>3</v>
      </c>
      <c r="AX15" s="30">
        <v>9</v>
      </c>
      <c r="AY15" s="13">
        <v>5</v>
      </c>
      <c r="AZ15" s="11">
        <v>4</v>
      </c>
      <c r="BA15" s="13">
        <v>3</v>
      </c>
      <c r="BB15" s="13">
        <v>2</v>
      </c>
      <c r="BC15" s="13">
        <v>7</v>
      </c>
      <c r="BD15" s="13">
        <f t="shared" si="9"/>
        <v>33</v>
      </c>
      <c r="BE15" s="58">
        <f t="shared" si="10"/>
        <v>97.058823529411768</v>
      </c>
      <c r="BF15" s="11">
        <v>0</v>
      </c>
      <c r="BG15" s="13">
        <v>3</v>
      </c>
      <c r="BH15" s="11">
        <v>3</v>
      </c>
      <c r="BI15" s="95">
        <v>2</v>
      </c>
      <c r="BJ15" s="11">
        <v>5</v>
      </c>
      <c r="BK15" s="11">
        <v>1</v>
      </c>
      <c r="BL15" s="11">
        <v>0</v>
      </c>
      <c r="BM15" s="11">
        <f t="shared" si="0"/>
        <v>14</v>
      </c>
      <c r="BN15" s="36">
        <f t="shared" si="11"/>
        <v>73.68421052631578</v>
      </c>
      <c r="BO15" s="57">
        <v>3</v>
      </c>
      <c r="BP15" s="11">
        <v>7</v>
      </c>
      <c r="BQ15" s="11">
        <v>4</v>
      </c>
      <c r="BR15" s="11">
        <v>5</v>
      </c>
      <c r="BS15" s="11">
        <v>4</v>
      </c>
      <c r="BT15" s="11">
        <v>10</v>
      </c>
      <c r="BU15" s="11">
        <v>7</v>
      </c>
      <c r="BV15" s="22">
        <f t="shared" si="12"/>
        <v>40</v>
      </c>
      <c r="BW15" s="59">
        <f t="shared" si="13"/>
        <v>83.333333333333343</v>
      </c>
      <c r="BX15" s="51"/>
      <c r="BY15" s="52"/>
      <c r="BZ15" s="52"/>
      <c r="CA15" s="52"/>
      <c r="CB15" s="52"/>
      <c r="CC15" s="52"/>
      <c r="CD15" s="52"/>
      <c r="CE15" s="52"/>
      <c r="CF15" s="52"/>
      <c r="CG15" s="53"/>
    </row>
    <row r="16" spans="1:85" ht="18">
      <c r="A16" s="32">
        <v>12</v>
      </c>
      <c r="B16" s="38" t="s">
        <v>31</v>
      </c>
      <c r="C16" s="11">
        <v>0</v>
      </c>
      <c r="D16" s="12">
        <v>2</v>
      </c>
      <c r="E16" s="12">
        <v>3</v>
      </c>
      <c r="F16" s="11">
        <v>4</v>
      </c>
      <c r="G16" s="12">
        <v>2</v>
      </c>
      <c r="H16" s="12">
        <v>3</v>
      </c>
      <c r="I16" s="12">
        <v>5</v>
      </c>
      <c r="J16" s="12"/>
      <c r="K16" s="12"/>
      <c r="L16" s="30"/>
      <c r="M16" s="13">
        <f t="shared" si="1"/>
        <v>19</v>
      </c>
      <c r="N16" s="13">
        <f t="shared" si="2"/>
        <v>82.608695652173907</v>
      </c>
      <c r="O16" s="12">
        <v>1</v>
      </c>
      <c r="P16" s="12">
        <v>2</v>
      </c>
      <c r="Q16" s="12">
        <v>8</v>
      </c>
      <c r="R16" s="11">
        <v>0</v>
      </c>
      <c r="S16" s="34">
        <v>2</v>
      </c>
      <c r="T16" s="13">
        <v>0</v>
      </c>
      <c r="U16" s="11">
        <v>2</v>
      </c>
      <c r="V16" s="30"/>
      <c r="W16" s="30"/>
      <c r="X16" s="13"/>
      <c r="Y16" s="13"/>
      <c r="Z16" s="13">
        <f t="shared" si="3"/>
        <v>15</v>
      </c>
      <c r="AA16" s="13">
        <f t="shared" si="4"/>
        <v>71.428571428571431</v>
      </c>
      <c r="AB16" s="11">
        <v>2</v>
      </c>
      <c r="AC16" s="11">
        <v>2</v>
      </c>
      <c r="AD16" s="12">
        <v>4</v>
      </c>
      <c r="AE16" s="11">
        <v>4</v>
      </c>
      <c r="AF16" s="12">
        <v>7</v>
      </c>
      <c r="AG16" s="11">
        <v>2</v>
      </c>
      <c r="AH16" s="11">
        <v>4</v>
      </c>
      <c r="AI16" s="11"/>
      <c r="AJ16" s="11"/>
      <c r="AK16" s="11"/>
      <c r="AL16" s="13">
        <f t="shared" si="5"/>
        <v>25</v>
      </c>
      <c r="AM16" s="54">
        <f t="shared" si="6"/>
        <v>92.592592592592595</v>
      </c>
      <c r="AN16" s="55">
        <v>0</v>
      </c>
      <c r="AO16" s="12">
        <v>2</v>
      </c>
      <c r="AP16" s="13">
        <v>4</v>
      </c>
      <c r="AQ16" s="11">
        <v>4</v>
      </c>
      <c r="AR16" s="13">
        <v>1</v>
      </c>
      <c r="AS16" s="12">
        <v>0</v>
      </c>
      <c r="AT16" s="30">
        <v>3</v>
      </c>
      <c r="AU16" s="13">
        <f t="shared" si="7"/>
        <v>14</v>
      </c>
      <c r="AV16" s="56">
        <f t="shared" si="8"/>
        <v>77.777777777777786</v>
      </c>
      <c r="AW16" s="57">
        <v>1</v>
      </c>
      <c r="AX16" s="30">
        <v>9</v>
      </c>
      <c r="AY16" s="13">
        <v>4</v>
      </c>
      <c r="AZ16" s="11">
        <v>4</v>
      </c>
      <c r="BA16" s="13">
        <v>3</v>
      </c>
      <c r="BB16" s="13">
        <v>3</v>
      </c>
      <c r="BC16" s="13">
        <v>7</v>
      </c>
      <c r="BD16" s="13">
        <f t="shared" si="9"/>
        <v>31</v>
      </c>
      <c r="BE16" s="58">
        <f t="shared" si="10"/>
        <v>91.17647058823529</v>
      </c>
      <c r="BF16" s="11">
        <v>0</v>
      </c>
      <c r="BG16" s="13">
        <v>3</v>
      </c>
      <c r="BH16" s="11">
        <v>4</v>
      </c>
      <c r="BI16" s="95">
        <v>2</v>
      </c>
      <c r="BJ16" s="11">
        <v>5</v>
      </c>
      <c r="BK16" s="11">
        <v>1</v>
      </c>
      <c r="BL16" s="11">
        <v>1</v>
      </c>
      <c r="BM16" s="11">
        <f t="shared" si="0"/>
        <v>16</v>
      </c>
      <c r="BN16" s="36">
        <f t="shared" si="11"/>
        <v>84.210526315789465</v>
      </c>
      <c r="BO16" s="57">
        <v>3</v>
      </c>
      <c r="BP16" s="11">
        <v>7</v>
      </c>
      <c r="BQ16" s="11">
        <v>7</v>
      </c>
      <c r="BR16" s="11">
        <v>7</v>
      </c>
      <c r="BS16" s="11">
        <v>3</v>
      </c>
      <c r="BT16" s="11">
        <v>12</v>
      </c>
      <c r="BU16" s="11">
        <v>6</v>
      </c>
      <c r="BV16" s="22">
        <f t="shared" si="12"/>
        <v>45</v>
      </c>
      <c r="BW16" s="59">
        <f t="shared" si="13"/>
        <v>93.75</v>
      </c>
      <c r="BX16" s="51"/>
      <c r="BY16" s="52"/>
      <c r="BZ16" s="52"/>
      <c r="CA16" s="52"/>
      <c r="CB16" s="52"/>
      <c r="CC16" s="52"/>
      <c r="CD16" s="52"/>
      <c r="CE16" s="52"/>
      <c r="CF16" s="52"/>
      <c r="CG16" s="53"/>
    </row>
    <row r="17" spans="1:85" ht="18">
      <c r="A17" s="24">
        <v>13</v>
      </c>
      <c r="B17" s="39" t="s">
        <v>32</v>
      </c>
      <c r="C17" s="11">
        <v>2</v>
      </c>
      <c r="D17" s="12">
        <v>2</v>
      </c>
      <c r="E17" s="12">
        <v>2</v>
      </c>
      <c r="F17" s="11">
        <v>4</v>
      </c>
      <c r="G17" s="12">
        <v>1</v>
      </c>
      <c r="H17" s="12">
        <v>2</v>
      </c>
      <c r="I17" s="12">
        <v>6</v>
      </c>
      <c r="J17" s="12"/>
      <c r="K17" s="12"/>
      <c r="L17" s="30"/>
      <c r="M17" s="13">
        <f t="shared" si="1"/>
        <v>19</v>
      </c>
      <c r="N17" s="13">
        <f t="shared" si="2"/>
        <v>82.608695652173907</v>
      </c>
      <c r="O17" s="12">
        <v>3</v>
      </c>
      <c r="P17" s="12">
        <v>1</v>
      </c>
      <c r="Q17" s="12">
        <v>7</v>
      </c>
      <c r="R17" s="11">
        <v>0</v>
      </c>
      <c r="S17" s="34">
        <v>1</v>
      </c>
      <c r="T17" s="13">
        <v>0</v>
      </c>
      <c r="U17" s="11">
        <v>4</v>
      </c>
      <c r="V17" s="30"/>
      <c r="W17" s="30"/>
      <c r="X17" s="13"/>
      <c r="Y17" s="13"/>
      <c r="Z17" s="13">
        <f t="shared" si="3"/>
        <v>16</v>
      </c>
      <c r="AA17" s="13">
        <f t="shared" si="4"/>
        <v>76.19047619047619</v>
      </c>
      <c r="AB17" s="11">
        <v>2</v>
      </c>
      <c r="AC17" s="11">
        <v>2</v>
      </c>
      <c r="AD17" s="12">
        <v>3</v>
      </c>
      <c r="AE17" s="11">
        <v>4</v>
      </c>
      <c r="AF17" s="12">
        <v>3</v>
      </c>
      <c r="AG17" s="11">
        <v>2</v>
      </c>
      <c r="AH17" s="11">
        <v>4</v>
      </c>
      <c r="AI17" s="11"/>
      <c r="AJ17" s="11"/>
      <c r="AK17" s="11"/>
      <c r="AL17" s="13">
        <f t="shared" si="5"/>
        <v>20</v>
      </c>
      <c r="AM17" s="54">
        <f t="shared" si="6"/>
        <v>74.074074074074076</v>
      </c>
      <c r="AN17" s="55">
        <v>2</v>
      </c>
      <c r="AO17" s="12">
        <v>2</v>
      </c>
      <c r="AP17" s="13">
        <v>4</v>
      </c>
      <c r="AQ17" s="11">
        <v>5</v>
      </c>
      <c r="AR17" s="13">
        <v>1</v>
      </c>
      <c r="AS17" s="12">
        <v>0</v>
      </c>
      <c r="AT17" s="30">
        <v>3</v>
      </c>
      <c r="AU17" s="13">
        <f t="shared" si="7"/>
        <v>17</v>
      </c>
      <c r="AV17" s="56">
        <f t="shared" si="8"/>
        <v>94.444444444444443</v>
      </c>
      <c r="AW17" s="57">
        <v>3</v>
      </c>
      <c r="AX17" s="30">
        <v>9</v>
      </c>
      <c r="AY17" s="13">
        <v>5</v>
      </c>
      <c r="AZ17" s="11">
        <v>4</v>
      </c>
      <c r="BA17" s="13">
        <v>2</v>
      </c>
      <c r="BB17" s="13">
        <v>2</v>
      </c>
      <c r="BC17" s="13">
        <v>7</v>
      </c>
      <c r="BD17" s="13">
        <f t="shared" si="9"/>
        <v>32</v>
      </c>
      <c r="BE17" s="58">
        <f t="shared" si="10"/>
        <v>94.117647058823522</v>
      </c>
      <c r="BF17" s="11">
        <v>0</v>
      </c>
      <c r="BG17" s="13">
        <v>4</v>
      </c>
      <c r="BH17" s="11">
        <v>3</v>
      </c>
      <c r="BI17" s="95">
        <v>2</v>
      </c>
      <c r="BJ17" s="11">
        <v>4</v>
      </c>
      <c r="BK17" s="11">
        <v>2</v>
      </c>
      <c r="BL17" s="11">
        <v>1</v>
      </c>
      <c r="BM17" s="11">
        <f t="shared" si="0"/>
        <v>16</v>
      </c>
      <c r="BN17" s="36">
        <f t="shared" si="11"/>
        <v>84.210526315789465</v>
      </c>
      <c r="BO17" s="57">
        <v>2</v>
      </c>
      <c r="BP17" s="11">
        <v>7</v>
      </c>
      <c r="BQ17" s="11">
        <v>5</v>
      </c>
      <c r="BR17" s="11">
        <v>7</v>
      </c>
      <c r="BS17" s="11">
        <v>3</v>
      </c>
      <c r="BT17" s="11">
        <v>12</v>
      </c>
      <c r="BU17" s="11">
        <v>7</v>
      </c>
      <c r="BV17" s="22">
        <f t="shared" si="12"/>
        <v>43</v>
      </c>
      <c r="BW17" s="59">
        <f t="shared" si="13"/>
        <v>89.583333333333343</v>
      </c>
      <c r="BX17" s="51"/>
      <c r="BY17" s="52"/>
      <c r="BZ17" s="52"/>
      <c r="CA17" s="52"/>
      <c r="CB17" s="52"/>
      <c r="CC17" s="52"/>
      <c r="CD17" s="52"/>
      <c r="CE17" s="52"/>
      <c r="CF17" s="52"/>
      <c r="CG17" s="53"/>
    </row>
    <row r="18" spans="1:85" ht="18">
      <c r="A18" s="32">
        <v>14</v>
      </c>
      <c r="B18" s="38" t="s">
        <v>33</v>
      </c>
      <c r="C18" s="11">
        <v>2</v>
      </c>
      <c r="D18" s="12">
        <v>2</v>
      </c>
      <c r="E18" s="12">
        <v>3</v>
      </c>
      <c r="F18" s="11">
        <v>4</v>
      </c>
      <c r="G18" s="12">
        <v>1</v>
      </c>
      <c r="H18" s="12">
        <v>2</v>
      </c>
      <c r="I18" s="12">
        <v>6</v>
      </c>
      <c r="J18" s="12"/>
      <c r="K18" s="12"/>
      <c r="L18" s="30"/>
      <c r="M18" s="13">
        <f t="shared" si="1"/>
        <v>20</v>
      </c>
      <c r="N18" s="13">
        <f t="shared" si="2"/>
        <v>86.956521739130437</v>
      </c>
      <c r="O18" s="12">
        <v>2</v>
      </c>
      <c r="P18" s="12">
        <v>2</v>
      </c>
      <c r="Q18" s="12">
        <v>7</v>
      </c>
      <c r="R18" s="11">
        <v>0</v>
      </c>
      <c r="S18" s="34">
        <v>2</v>
      </c>
      <c r="T18" s="13">
        <v>0</v>
      </c>
      <c r="U18" s="11">
        <v>4</v>
      </c>
      <c r="V18" s="30"/>
      <c r="W18" s="30"/>
      <c r="X18" s="13"/>
      <c r="Y18" s="13"/>
      <c r="Z18" s="13">
        <f t="shared" si="3"/>
        <v>17</v>
      </c>
      <c r="AA18" s="13">
        <f t="shared" si="4"/>
        <v>80.952380952380949</v>
      </c>
      <c r="AB18" s="11">
        <v>2</v>
      </c>
      <c r="AC18" s="11">
        <v>2</v>
      </c>
      <c r="AD18" s="12">
        <v>4</v>
      </c>
      <c r="AE18" s="11">
        <v>3</v>
      </c>
      <c r="AF18" s="12">
        <v>5</v>
      </c>
      <c r="AG18" s="11">
        <v>2</v>
      </c>
      <c r="AH18" s="11">
        <v>3</v>
      </c>
      <c r="AI18" s="11"/>
      <c r="AJ18" s="11"/>
      <c r="AK18" s="11"/>
      <c r="AL18" s="13">
        <f t="shared" si="5"/>
        <v>21</v>
      </c>
      <c r="AM18" s="54">
        <f t="shared" si="6"/>
        <v>77.777777777777786</v>
      </c>
      <c r="AN18" s="55">
        <v>2</v>
      </c>
      <c r="AO18" s="12">
        <v>2</v>
      </c>
      <c r="AP18" s="13">
        <v>5</v>
      </c>
      <c r="AQ18" s="11">
        <v>5</v>
      </c>
      <c r="AR18" s="13">
        <v>1</v>
      </c>
      <c r="AS18" s="12">
        <v>0</v>
      </c>
      <c r="AT18" s="30">
        <v>3</v>
      </c>
      <c r="AU18" s="13">
        <f t="shared" si="7"/>
        <v>18</v>
      </c>
      <c r="AV18" s="56">
        <f t="shared" si="8"/>
        <v>100</v>
      </c>
      <c r="AW18" s="57">
        <v>3</v>
      </c>
      <c r="AX18" s="30">
        <v>9</v>
      </c>
      <c r="AY18" s="13">
        <v>5</v>
      </c>
      <c r="AZ18" s="11">
        <v>4</v>
      </c>
      <c r="BA18" s="13">
        <v>3</v>
      </c>
      <c r="BB18" s="13">
        <v>3</v>
      </c>
      <c r="BC18" s="13">
        <v>7</v>
      </c>
      <c r="BD18" s="13">
        <f t="shared" si="9"/>
        <v>34</v>
      </c>
      <c r="BE18" s="58">
        <f t="shared" si="10"/>
        <v>100</v>
      </c>
      <c r="BF18" s="11">
        <v>0</v>
      </c>
      <c r="BG18" s="13">
        <v>4</v>
      </c>
      <c r="BH18" s="11">
        <v>3</v>
      </c>
      <c r="BI18" s="95">
        <v>1</v>
      </c>
      <c r="BJ18" s="11">
        <v>5</v>
      </c>
      <c r="BK18" s="11">
        <v>2</v>
      </c>
      <c r="BL18" s="11">
        <v>1</v>
      </c>
      <c r="BM18" s="11">
        <f t="shared" si="0"/>
        <v>16</v>
      </c>
      <c r="BN18" s="36">
        <f t="shared" si="11"/>
        <v>84.210526315789465</v>
      </c>
      <c r="BO18" s="57">
        <v>3</v>
      </c>
      <c r="BP18" s="11">
        <v>7</v>
      </c>
      <c r="BQ18" s="11">
        <v>7</v>
      </c>
      <c r="BR18" s="11">
        <v>6</v>
      </c>
      <c r="BS18" s="11">
        <v>4</v>
      </c>
      <c r="BT18" s="11">
        <v>12</v>
      </c>
      <c r="BU18" s="11">
        <v>7</v>
      </c>
      <c r="BV18" s="22">
        <f t="shared" si="12"/>
        <v>46</v>
      </c>
      <c r="BW18" s="59">
        <f t="shared" si="13"/>
        <v>95.833333333333343</v>
      </c>
      <c r="BX18" s="51"/>
      <c r="BY18" s="52"/>
      <c r="BZ18" s="52"/>
      <c r="CA18" s="52"/>
      <c r="CB18" s="52"/>
      <c r="CC18" s="52"/>
      <c r="CD18" s="52"/>
      <c r="CE18" s="52"/>
      <c r="CF18" s="52"/>
      <c r="CG18" s="53"/>
    </row>
    <row r="19" spans="1:85" ht="18">
      <c r="A19" s="24">
        <v>15</v>
      </c>
      <c r="B19" s="38" t="s">
        <v>34</v>
      </c>
      <c r="C19" s="11">
        <v>2</v>
      </c>
      <c r="D19" s="12">
        <v>2</v>
      </c>
      <c r="E19" s="12">
        <v>4</v>
      </c>
      <c r="F19" s="11">
        <v>4</v>
      </c>
      <c r="G19" s="12">
        <v>2</v>
      </c>
      <c r="H19" s="12">
        <v>3</v>
      </c>
      <c r="I19" s="12">
        <v>6</v>
      </c>
      <c r="J19" s="12"/>
      <c r="K19" s="12"/>
      <c r="L19" s="30"/>
      <c r="M19" s="13">
        <f t="shared" si="1"/>
        <v>23</v>
      </c>
      <c r="N19" s="13">
        <f t="shared" si="2"/>
        <v>100</v>
      </c>
      <c r="O19" s="12">
        <v>3</v>
      </c>
      <c r="P19" s="12">
        <v>2</v>
      </c>
      <c r="Q19" s="12">
        <v>8</v>
      </c>
      <c r="R19" s="11">
        <v>0</v>
      </c>
      <c r="S19" s="34">
        <v>2</v>
      </c>
      <c r="T19" s="13">
        <v>0</v>
      </c>
      <c r="U19" s="11">
        <v>4</v>
      </c>
      <c r="V19" s="30"/>
      <c r="W19" s="30"/>
      <c r="X19" s="13"/>
      <c r="Y19" s="13"/>
      <c r="Z19" s="13">
        <f t="shared" si="3"/>
        <v>19</v>
      </c>
      <c r="AA19" s="13">
        <f t="shared" si="4"/>
        <v>90.476190476190482</v>
      </c>
      <c r="AB19" s="11">
        <v>2</v>
      </c>
      <c r="AC19" s="11">
        <v>2</v>
      </c>
      <c r="AD19" s="12">
        <v>4</v>
      </c>
      <c r="AE19" s="11">
        <v>4</v>
      </c>
      <c r="AF19" s="12">
        <v>7</v>
      </c>
      <c r="AG19" s="11">
        <v>3</v>
      </c>
      <c r="AH19" s="11">
        <v>4</v>
      </c>
      <c r="AI19" s="11"/>
      <c r="AJ19" s="11"/>
      <c r="AK19" s="11"/>
      <c r="AL19" s="13">
        <f t="shared" si="5"/>
        <v>26</v>
      </c>
      <c r="AM19" s="54">
        <f t="shared" si="6"/>
        <v>96.296296296296291</v>
      </c>
      <c r="AN19" s="55">
        <v>2</v>
      </c>
      <c r="AO19" s="12">
        <v>2</v>
      </c>
      <c r="AP19" s="13">
        <v>5</v>
      </c>
      <c r="AQ19" s="11">
        <v>5</v>
      </c>
      <c r="AR19" s="13">
        <v>1</v>
      </c>
      <c r="AS19" s="12">
        <v>0</v>
      </c>
      <c r="AT19" s="30">
        <v>3</v>
      </c>
      <c r="AU19" s="13">
        <f t="shared" si="7"/>
        <v>18</v>
      </c>
      <c r="AV19" s="56">
        <f t="shared" si="8"/>
        <v>100</v>
      </c>
      <c r="AW19" s="57">
        <v>3</v>
      </c>
      <c r="AX19" s="30">
        <v>9</v>
      </c>
      <c r="AY19" s="13">
        <v>5</v>
      </c>
      <c r="AZ19" s="11">
        <v>4</v>
      </c>
      <c r="BA19" s="13">
        <v>3</v>
      </c>
      <c r="BB19" s="13">
        <v>3</v>
      </c>
      <c r="BC19" s="13">
        <v>7</v>
      </c>
      <c r="BD19" s="13">
        <f t="shared" si="9"/>
        <v>34</v>
      </c>
      <c r="BE19" s="58">
        <f t="shared" si="10"/>
        <v>100</v>
      </c>
      <c r="BF19" s="11">
        <v>0</v>
      </c>
      <c r="BG19" s="13">
        <v>4</v>
      </c>
      <c r="BH19" s="11">
        <v>4</v>
      </c>
      <c r="BI19" s="95">
        <v>2</v>
      </c>
      <c r="BJ19" s="11">
        <v>5</v>
      </c>
      <c r="BK19" s="11">
        <v>2</v>
      </c>
      <c r="BL19" s="11">
        <v>1</v>
      </c>
      <c r="BM19" s="11">
        <f t="shared" si="0"/>
        <v>18</v>
      </c>
      <c r="BN19" s="36">
        <f t="shared" si="11"/>
        <v>94.73684210526315</v>
      </c>
      <c r="BO19" s="57">
        <v>3</v>
      </c>
      <c r="BP19" s="11">
        <v>7</v>
      </c>
      <c r="BQ19" s="11">
        <v>7</v>
      </c>
      <c r="BR19" s="11">
        <v>7</v>
      </c>
      <c r="BS19" s="11">
        <v>4</v>
      </c>
      <c r="BT19" s="11">
        <v>12</v>
      </c>
      <c r="BU19" s="11">
        <v>7</v>
      </c>
      <c r="BV19" s="22">
        <f t="shared" si="12"/>
        <v>47</v>
      </c>
      <c r="BW19" s="59">
        <f t="shared" si="13"/>
        <v>97.916666666666657</v>
      </c>
      <c r="BX19" s="51"/>
      <c r="BY19" s="52"/>
      <c r="BZ19" s="52"/>
      <c r="CA19" s="52"/>
      <c r="CB19" s="52"/>
      <c r="CC19" s="52"/>
      <c r="CD19" s="52"/>
      <c r="CE19" s="52"/>
      <c r="CF19" s="52"/>
      <c r="CG19" s="53"/>
    </row>
    <row r="20" spans="1:85" ht="18">
      <c r="A20" s="32">
        <v>16</v>
      </c>
      <c r="B20" s="38" t="s">
        <v>35</v>
      </c>
      <c r="C20" s="11">
        <v>1</v>
      </c>
      <c r="D20" s="12">
        <v>2</v>
      </c>
      <c r="E20" s="12">
        <v>3</v>
      </c>
      <c r="F20" s="11">
        <v>3</v>
      </c>
      <c r="G20" s="12">
        <v>2</v>
      </c>
      <c r="H20" s="12">
        <v>3</v>
      </c>
      <c r="I20" s="12">
        <v>6</v>
      </c>
      <c r="J20" s="12"/>
      <c r="K20" s="12"/>
      <c r="L20" s="30"/>
      <c r="M20" s="13">
        <f t="shared" si="1"/>
        <v>20</v>
      </c>
      <c r="N20" s="13">
        <f t="shared" si="2"/>
        <v>86.956521739130437</v>
      </c>
      <c r="O20" s="12">
        <v>3</v>
      </c>
      <c r="P20" s="12">
        <v>2</v>
      </c>
      <c r="Q20" s="12">
        <v>8</v>
      </c>
      <c r="R20" s="11">
        <v>0</v>
      </c>
      <c r="S20" s="34">
        <v>2</v>
      </c>
      <c r="T20" s="13">
        <v>0</v>
      </c>
      <c r="U20" s="11">
        <v>1</v>
      </c>
      <c r="V20" s="30"/>
      <c r="W20" s="30"/>
      <c r="X20" s="13"/>
      <c r="Y20" s="13"/>
      <c r="Z20" s="13">
        <f t="shared" si="3"/>
        <v>16</v>
      </c>
      <c r="AA20" s="13">
        <f t="shared" si="4"/>
        <v>76.19047619047619</v>
      </c>
      <c r="AB20" s="11">
        <v>2</v>
      </c>
      <c r="AC20" s="11">
        <v>2</v>
      </c>
      <c r="AD20" s="12">
        <v>4</v>
      </c>
      <c r="AE20" s="11">
        <v>3</v>
      </c>
      <c r="AF20" s="12">
        <v>7</v>
      </c>
      <c r="AG20" s="11">
        <v>2</v>
      </c>
      <c r="AH20" s="11">
        <v>3</v>
      </c>
      <c r="AI20" s="11"/>
      <c r="AJ20" s="11"/>
      <c r="AK20" s="11"/>
      <c r="AL20" s="13">
        <f t="shared" si="5"/>
        <v>23</v>
      </c>
      <c r="AM20" s="54">
        <f t="shared" si="6"/>
        <v>85.18518518518519</v>
      </c>
      <c r="AN20" s="55">
        <v>2</v>
      </c>
      <c r="AO20" s="12">
        <v>1</v>
      </c>
      <c r="AP20" s="13">
        <v>5</v>
      </c>
      <c r="AQ20" s="11">
        <v>4</v>
      </c>
      <c r="AR20" s="13">
        <v>1</v>
      </c>
      <c r="AS20" s="12">
        <v>0</v>
      </c>
      <c r="AT20" s="30">
        <v>3</v>
      </c>
      <c r="AU20" s="13">
        <f t="shared" si="7"/>
        <v>16</v>
      </c>
      <c r="AV20" s="56">
        <f t="shared" si="8"/>
        <v>88.888888888888886</v>
      </c>
      <c r="AW20" s="57">
        <v>3</v>
      </c>
      <c r="AX20" s="30">
        <v>9</v>
      </c>
      <c r="AY20" s="13">
        <v>5</v>
      </c>
      <c r="AZ20" s="11">
        <v>4</v>
      </c>
      <c r="BA20" s="13">
        <v>3</v>
      </c>
      <c r="BB20" s="13">
        <v>3</v>
      </c>
      <c r="BC20" s="13">
        <v>7</v>
      </c>
      <c r="BD20" s="13">
        <f t="shared" si="9"/>
        <v>34</v>
      </c>
      <c r="BE20" s="58">
        <f t="shared" si="10"/>
        <v>100</v>
      </c>
      <c r="BF20" s="11">
        <v>0</v>
      </c>
      <c r="BG20" s="13">
        <v>4</v>
      </c>
      <c r="BH20" s="11">
        <v>5</v>
      </c>
      <c r="BI20" s="95">
        <v>2</v>
      </c>
      <c r="BJ20" s="11">
        <v>4</v>
      </c>
      <c r="BK20" s="11">
        <v>2</v>
      </c>
      <c r="BL20" s="11">
        <v>1</v>
      </c>
      <c r="BM20" s="11">
        <f t="shared" si="0"/>
        <v>18</v>
      </c>
      <c r="BN20" s="36">
        <f t="shared" si="11"/>
        <v>94.73684210526315</v>
      </c>
      <c r="BO20" s="57">
        <v>3</v>
      </c>
      <c r="BP20" s="11">
        <v>7</v>
      </c>
      <c r="BQ20" s="11">
        <v>6</v>
      </c>
      <c r="BR20" s="11">
        <v>5</v>
      </c>
      <c r="BS20" s="11">
        <v>4</v>
      </c>
      <c r="BT20" s="11">
        <v>12</v>
      </c>
      <c r="BU20" s="11">
        <v>7</v>
      </c>
      <c r="BV20" s="22">
        <f t="shared" si="12"/>
        <v>44</v>
      </c>
      <c r="BW20" s="59">
        <f t="shared" si="13"/>
        <v>91.666666666666657</v>
      </c>
      <c r="BX20" s="51"/>
      <c r="BY20" s="52"/>
      <c r="BZ20" s="52"/>
      <c r="CA20" s="52"/>
      <c r="CB20" s="52"/>
      <c r="CC20" s="52"/>
      <c r="CD20" s="52"/>
      <c r="CE20" s="52"/>
      <c r="CF20" s="52"/>
      <c r="CG20" s="53"/>
    </row>
    <row r="21" spans="1:85" ht="18">
      <c r="A21" s="24">
        <v>17</v>
      </c>
      <c r="B21" s="38" t="s">
        <v>36</v>
      </c>
      <c r="C21" s="11">
        <v>1</v>
      </c>
      <c r="D21" s="12">
        <v>2</v>
      </c>
      <c r="E21" s="12">
        <v>4</v>
      </c>
      <c r="F21" s="11">
        <v>3</v>
      </c>
      <c r="G21" s="12">
        <v>2</v>
      </c>
      <c r="H21" s="12">
        <v>3</v>
      </c>
      <c r="I21" s="12">
        <v>6</v>
      </c>
      <c r="J21" s="12"/>
      <c r="K21" s="12"/>
      <c r="L21" s="30"/>
      <c r="M21" s="13">
        <f t="shared" si="1"/>
        <v>21</v>
      </c>
      <c r="N21" s="13">
        <f t="shared" si="2"/>
        <v>91.304347826086953</v>
      </c>
      <c r="O21" s="12">
        <v>2</v>
      </c>
      <c r="P21" s="12">
        <v>1</v>
      </c>
      <c r="Q21" s="12">
        <v>8</v>
      </c>
      <c r="R21" s="11">
        <v>0</v>
      </c>
      <c r="S21" s="34">
        <v>2</v>
      </c>
      <c r="T21" s="13">
        <v>0</v>
      </c>
      <c r="U21" s="11">
        <v>4</v>
      </c>
      <c r="V21" s="30"/>
      <c r="W21" s="30"/>
      <c r="X21" s="13"/>
      <c r="Y21" s="13"/>
      <c r="Z21" s="13">
        <f t="shared" si="3"/>
        <v>17</v>
      </c>
      <c r="AA21" s="13">
        <f t="shared" si="4"/>
        <v>80.952380952380949</v>
      </c>
      <c r="AB21" s="11">
        <v>2</v>
      </c>
      <c r="AC21" s="11">
        <v>2</v>
      </c>
      <c r="AD21" s="12">
        <v>3</v>
      </c>
      <c r="AE21" s="11">
        <v>2</v>
      </c>
      <c r="AF21" s="12">
        <v>6</v>
      </c>
      <c r="AG21" s="11">
        <v>2</v>
      </c>
      <c r="AH21" s="11">
        <v>3</v>
      </c>
      <c r="AI21" s="11"/>
      <c r="AJ21" s="11"/>
      <c r="AK21" s="11"/>
      <c r="AL21" s="13">
        <f t="shared" si="5"/>
        <v>20</v>
      </c>
      <c r="AM21" s="54">
        <f t="shared" si="6"/>
        <v>74.074074074074076</v>
      </c>
      <c r="AN21" s="55">
        <v>1</v>
      </c>
      <c r="AO21" s="12">
        <v>1</v>
      </c>
      <c r="AP21" s="13">
        <v>3</v>
      </c>
      <c r="AQ21" s="11">
        <v>3</v>
      </c>
      <c r="AR21" s="13">
        <v>1</v>
      </c>
      <c r="AS21" s="12">
        <v>0</v>
      </c>
      <c r="AT21" s="30">
        <v>3</v>
      </c>
      <c r="AU21" s="13">
        <f t="shared" si="7"/>
        <v>12</v>
      </c>
      <c r="AV21" s="56">
        <f t="shared" si="8"/>
        <v>66.666666666666657</v>
      </c>
      <c r="AW21" s="57">
        <v>2</v>
      </c>
      <c r="AX21" s="30">
        <v>9</v>
      </c>
      <c r="AY21" s="13">
        <v>5</v>
      </c>
      <c r="AZ21" s="11">
        <v>3</v>
      </c>
      <c r="BA21" s="13">
        <v>3</v>
      </c>
      <c r="BB21" s="13">
        <v>3</v>
      </c>
      <c r="BC21" s="13">
        <v>7</v>
      </c>
      <c r="BD21" s="13">
        <f t="shared" si="9"/>
        <v>32</v>
      </c>
      <c r="BE21" s="58">
        <f t="shared" si="10"/>
        <v>94.117647058823522</v>
      </c>
      <c r="BF21" s="11">
        <v>0</v>
      </c>
      <c r="BG21" s="13">
        <v>4</v>
      </c>
      <c r="BH21" s="11">
        <v>4</v>
      </c>
      <c r="BI21" s="95">
        <v>2</v>
      </c>
      <c r="BJ21" s="11">
        <v>5</v>
      </c>
      <c r="BK21" s="11">
        <v>2</v>
      </c>
      <c r="BL21" s="11">
        <v>1</v>
      </c>
      <c r="BM21" s="11">
        <f t="shared" si="0"/>
        <v>18</v>
      </c>
      <c r="BN21" s="36">
        <f t="shared" si="11"/>
        <v>94.73684210526315</v>
      </c>
      <c r="BO21" s="57">
        <v>0</v>
      </c>
      <c r="BP21" s="11">
        <v>7</v>
      </c>
      <c r="BQ21" s="11">
        <v>7</v>
      </c>
      <c r="BR21" s="11">
        <v>6</v>
      </c>
      <c r="BS21" s="11">
        <v>4</v>
      </c>
      <c r="BT21" s="11">
        <v>12</v>
      </c>
      <c r="BU21" s="11">
        <v>7</v>
      </c>
      <c r="BV21" s="22">
        <f t="shared" si="12"/>
        <v>43</v>
      </c>
      <c r="BW21" s="59">
        <f t="shared" si="13"/>
        <v>89.583333333333343</v>
      </c>
      <c r="BX21" s="51"/>
      <c r="BY21" s="52"/>
      <c r="BZ21" s="52"/>
      <c r="CA21" s="52"/>
      <c r="CB21" s="52"/>
      <c r="CC21" s="52"/>
      <c r="CD21" s="52"/>
      <c r="CE21" s="52"/>
      <c r="CF21" s="52"/>
      <c r="CG21" s="53"/>
    </row>
    <row r="22" spans="1:85" ht="18">
      <c r="A22" s="32">
        <v>18</v>
      </c>
      <c r="B22" s="38" t="s">
        <v>37</v>
      </c>
      <c r="C22" s="11">
        <v>0</v>
      </c>
      <c r="D22" s="12">
        <v>2</v>
      </c>
      <c r="E22" s="12">
        <v>2</v>
      </c>
      <c r="F22" s="11">
        <v>2</v>
      </c>
      <c r="G22" s="12">
        <v>2</v>
      </c>
      <c r="H22" s="12">
        <v>2</v>
      </c>
      <c r="I22" s="12">
        <v>5</v>
      </c>
      <c r="J22" s="12"/>
      <c r="K22" s="12"/>
      <c r="L22" s="30"/>
      <c r="M22" s="13">
        <f t="shared" si="1"/>
        <v>15</v>
      </c>
      <c r="N22" s="13">
        <f t="shared" si="2"/>
        <v>65.217391304347828</v>
      </c>
      <c r="O22" s="12">
        <v>2</v>
      </c>
      <c r="P22" s="12">
        <v>1</v>
      </c>
      <c r="Q22" s="12">
        <v>3</v>
      </c>
      <c r="R22" s="11">
        <v>0</v>
      </c>
      <c r="S22" s="34">
        <v>2</v>
      </c>
      <c r="T22" s="13">
        <v>0</v>
      </c>
      <c r="U22" s="11">
        <v>4</v>
      </c>
      <c r="V22" s="30"/>
      <c r="W22" s="30"/>
      <c r="X22" s="13"/>
      <c r="Y22" s="13"/>
      <c r="Z22" s="13">
        <f t="shared" si="3"/>
        <v>12</v>
      </c>
      <c r="AA22" s="13">
        <f t="shared" si="4"/>
        <v>57.142857142857139</v>
      </c>
      <c r="AB22" s="11">
        <v>2</v>
      </c>
      <c r="AC22" s="11">
        <v>2</v>
      </c>
      <c r="AD22" s="12">
        <v>3</v>
      </c>
      <c r="AE22" s="11">
        <v>2</v>
      </c>
      <c r="AF22" s="12">
        <v>3</v>
      </c>
      <c r="AG22" s="11">
        <v>1</v>
      </c>
      <c r="AH22" s="11">
        <v>4</v>
      </c>
      <c r="AI22" s="11"/>
      <c r="AJ22" s="11"/>
      <c r="AK22" s="11"/>
      <c r="AL22" s="13">
        <f t="shared" si="5"/>
        <v>17</v>
      </c>
      <c r="AM22" s="54">
        <f t="shared" si="6"/>
        <v>62.962962962962962</v>
      </c>
      <c r="AN22" s="55">
        <v>0</v>
      </c>
      <c r="AO22" s="12">
        <v>2</v>
      </c>
      <c r="AP22" s="13">
        <v>4</v>
      </c>
      <c r="AQ22" s="11">
        <v>4</v>
      </c>
      <c r="AR22" s="13">
        <v>1</v>
      </c>
      <c r="AS22" s="12">
        <v>0</v>
      </c>
      <c r="AT22" s="30">
        <v>3</v>
      </c>
      <c r="AU22" s="13">
        <f t="shared" si="7"/>
        <v>14</v>
      </c>
      <c r="AV22" s="56">
        <f t="shared" si="8"/>
        <v>77.777777777777786</v>
      </c>
      <c r="AW22" s="57">
        <v>2</v>
      </c>
      <c r="AX22" s="30">
        <v>9</v>
      </c>
      <c r="AY22" s="13">
        <v>3</v>
      </c>
      <c r="AZ22" s="11">
        <v>3</v>
      </c>
      <c r="BA22" s="13">
        <v>3</v>
      </c>
      <c r="BB22" s="13">
        <v>2</v>
      </c>
      <c r="BC22" s="13">
        <v>6</v>
      </c>
      <c r="BD22" s="13">
        <f t="shared" si="9"/>
        <v>28</v>
      </c>
      <c r="BE22" s="58">
        <f t="shared" si="10"/>
        <v>82.35294117647058</v>
      </c>
      <c r="BF22" s="11">
        <v>0</v>
      </c>
      <c r="BG22" s="13">
        <v>4</v>
      </c>
      <c r="BH22" s="11">
        <v>3</v>
      </c>
      <c r="BI22" s="95">
        <v>1</v>
      </c>
      <c r="BJ22" s="11">
        <v>5</v>
      </c>
      <c r="BK22" s="11">
        <v>0</v>
      </c>
      <c r="BL22" s="11">
        <v>0</v>
      </c>
      <c r="BM22" s="11">
        <f t="shared" si="0"/>
        <v>13</v>
      </c>
      <c r="BN22" s="36">
        <f t="shared" si="11"/>
        <v>68.421052631578945</v>
      </c>
      <c r="BO22" s="57">
        <v>0</v>
      </c>
      <c r="BP22" s="11">
        <v>7</v>
      </c>
      <c r="BQ22" s="11">
        <v>3</v>
      </c>
      <c r="BR22" s="11">
        <v>5</v>
      </c>
      <c r="BS22" s="11">
        <v>5</v>
      </c>
      <c r="BT22" s="11">
        <v>11</v>
      </c>
      <c r="BU22" s="11">
        <v>7</v>
      </c>
      <c r="BV22" s="22">
        <f t="shared" si="12"/>
        <v>38</v>
      </c>
      <c r="BW22" s="59">
        <f t="shared" si="13"/>
        <v>79.166666666666657</v>
      </c>
      <c r="BX22" s="51"/>
      <c r="BY22" s="52"/>
      <c r="BZ22" s="52"/>
      <c r="CA22" s="52"/>
      <c r="CB22" s="52"/>
      <c r="CC22" s="52"/>
      <c r="CD22" s="52"/>
      <c r="CE22" s="52"/>
      <c r="CF22" s="52"/>
      <c r="CG22" s="53"/>
    </row>
    <row r="23" spans="1:85" ht="18">
      <c r="A23" s="24">
        <v>19</v>
      </c>
      <c r="B23" s="38" t="s">
        <v>38</v>
      </c>
      <c r="C23" s="11">
        <v>2</v>
      </c>
      <c r="D23" s="12">
        <v>2</v>
      </c>
      <c r="E23" s="12">
        <v>3</v>
      </c>
      <c r="F23" s="11">
        <v>3</v>
      </c>
      <c r="G23" s="12">
        <v>2</v>
      </c>
      <c r="H23" s="12">
        <v>3</v>
      </c>
      <c r="I23" s="12">
        <v>4</v>
      </c>
      <c r="J23" s="12"/>
      <c r="K23" s="12"/>
      <c r="L23" s="30"/>
      <c r="M23" s="13">
        <f t="shared" si="1"/>
        <v>19</v>
      </c>
      <c r="N23" s="13">
        <f t="shared" si="2"/>
        <v>82.608695652173907</v>
      </c>
      <c r="O23" s="12">
        <v>3</v>
      </c>
      <c r="P23" s="12">
        <v>2</v>
      </c>
      <c r="Q23" s="12">
        <v>8</v>
      </c>
      <c r="R23" s="11">
        <v>1</v>
      </c>
      <c r="S23" s="34">
        <v>2</v>
      </c>
      <c r="T23" s="13">
        <v>0</v>
      </c>
      <c r="U23" s="11">
        <v>4</v>
      </c>
      <c r="V23" s="30"/>
      <c r="W23" s="30"/>
      <c r="X23" s="13"/>
      <c r="Y23" s="13"/>
      <c r="Z23" s="13">
        <f t="shared" si="3"/>
        <v>20</v>
      </c>
      <c r="AA23" s="13">
        <f t="shared" si="4"/>
        <v>95.238095238095227</v>
      </c>
      <c r="AB23" s="11">
        <v>3</v>
      </c>
      <c r="AC23" s="11">
        <v>2</v>
      </c>
      <c r="AD23" s="12">
        <v>3</v>
      </c>
      <c r="AE23" s="11">
        <v>4</v>
      </c>
      <c r="AF23" s="12">
        <v>7</v>
      </c>
      <c r="AG23" s="11">
        <v>3</v>
      </c>
      <c r="AH23" s="11">
        <v>3</v>
      </c>
      <c r="AI23" s="11"/>
      <c r="AJ23" s="11"/>
      <c r="AK23" s="11"/>
      <c r="AL23" s="13">
        <f t="shared" si="5"/>
        <v>25</v>
      </c>
      <c r="AM23" s="54">
        <f t="shared" si="6"/>
        <v>92.592592592592595</v>
      </c>
      <c r="AN23" s="55">
        <v>2</v>
      </c>
      <c r="AO23" s="12">
        <v>2</v>
      </c>
      <c r="AP23" s="13">
        <v>4</v>
      </c>
      <c r="AQ23" s="11">
        <v>5</v>
      </c>
      <c r="AR23" s="13">
        <v>1</v>
      </c>
      <c r="AS23" s="12">
        <v>0</v>
      </c>
      <c r="AT23" s="30">
        <v>3</v>
      </c>
      <c r="AU23" s="13">
        <f t="shared" si="7"/>
        <v>17</v>
      </c>
      <c r="AV23" s="56">
        <f t="shared" si="8"/>
        <v>94.444444444444443</v>
      </c>
      <c r="AW23" s="57">
        <v>3</v>
      </c>
      <c r="AX23" s="30">
        <v>9</v>
      </c>
      <c r="AY23" s="13">
        <v>4</v>
      </c>
      <c r="AZ23" s="11">
        <v>4</v>
      </c>
      <c r="BA23" s="13">
        <v>3</v>
      </c>
      <c r="BB23" s="13">
        <v>3</v>
      </c>
      <c r="BC23" s="13">
        <v>4</v>
      </c>
      <c r="BD23" s="13">
        <f t="shared" si="9"/>
        <v>30</v>
      </c>
      <c r="BE23" s="58">
        <f t="shared" si="10"/>
        <v>88.235294117647058</v>
      </c>
      <c r="BF23" s="11">
        <v>0</v>
      </c>
      <c r="BG23" s="13">
        <v>4</v>
      </c>
      <c r="BH23" s="11">
        <v>4</v>
      </c>
      <c r="BI23" s="95">
        <v>2</v>
      </c>
      <c r="BJ23" s="11">
        <v>5</v>
      </c>
      <c r="BK23" s="11">
        <v>2</v>
      </c>
      <c r="BL23" s="11">
        <v>0</v>
      </c>
      <c r="BM23" s="11">
        <f t="shared" si="0"/>
        <v>17</v>
      </c>
      <c r="BN23" s="36">
        <f t="shared" si="11"/>
        <v>89.473684210526315</v>
      </c>
      <c r="BO23" s="57">
        <v>3</v>
      </c>
      <c r="BP23" s="11">
        <v>6</v>
      </c>
      <c r="BQ23" s="11">
        <v>6</v>
      </c>
      <c r="BR23" s="11">
        <v>7</v>
      </c>
      <c r="BS23" s="11">
        <v>5</v>
      </c>
      <c r="BT23" s="11">
        <v>12</v>
      </c>
      <c r="BU23" s="11">
        <v>6</v>
      </c>
      <c r="BV23" s="22">
        <f t="shared" si="12"/>
        <v>45</v>
      </c>
      <c r="BW23" s="59">
        <f t="shared" si="13"/>
        <v>93.75</v>
      </c>
      <c r="BX23" s="51"/>
      <c r="BY23" s="52"/>
      <c r="BZ23" s="52"/>
      <c r="CA23" s="52"/>
      <c r="CB23" s="52"/>
      <c r="CC23" s="52"/>
      <c r="CD23" s="52"/>
      <c r="CE23" s="52"/>
      <c r="CF23" s="52"/>
      <c r="CG23" s="53"/>
    </row>
    <row r="24" spans="1:85" ht="18">
      <c r="A24" s="32">
        <v>20</v>
      </c>
      <c r="B24" s="38" t="s">
        <v>39</v>
      </c>
      <c r="C24" s="11">
        <v>2</v>
      </c>
      <c r="D24" s="12">
        <v>2</v>
      </c>
      <c r="E24" s="12">
        <v>4</v>
      </c>
      <c r="F24" s="11">
        <v>4</v>
      </c>
      <c r="G24" s="12">
        <v>2</v>
      </c>
      <c r="H24" s="12">
        <v>3</v>
      </c>
      <c r="I24" s="12">
        <v>4</v>
      </c>
      <c r="J24" s="12"/>
      <c r="K24" s="12"/>
      <c r="L24" s="30"/>
      <c r="M24" s="13">
        <f t="shared" si="1"/>
        <v>21</v>
      </c>
      <c r="N24" s="13">
        <f t="shared" si="2"/>
        <v>91.304347826086953</v>
      </c>
      <c r="O24" s="12">
        <v>3</v>
      </c>
      <c r="P24" s="12">
        <v>2</v>
      </c>
      <c r="Q24" s="12">
        <v>8</v>
      </c>
      <c r="R24" s="11">
        <v>1</v>
      </c>
      <c r="S24" s="34">
        <v>2</v>
      </c>
      <c r="T24" s="13">
        <v>0</v>
      </c>
      <c r="U24" s="11">
        <v>2</v>
      </c>
      <c r="V24" s="30"/>
      <c r="W24" s="30"/>
      <c r="X24" s="13"/>
      <c r="Y24" s="13"/>
      <c r="Z24" s="13">
        <f t="shared" si="3"/>
        <v>18</v>
      </c>
      <c r="AA24" s="13">
        <f t="shared" si="4"/>
        <v>85.714285714285708</v>
      </c>
      <c r="AB24" s="11">
        <v>2</v>
      </c>
      <c r="AC24" s="11">
        <v>2</v>
      </c>
      <c r="AD24" s="12">
        <v>4</v>
      </c>
      <c r="AE24" s="11">
        <v>4</v>
      </c>
      <c r="AF24" s="12">
        <v>7</v>
      </c>
      <c r="AG24" s="11">
        <v>3</v>
      </c>
      <c r="AH24" s="11">
        <v>3</v>
      </c>
      <c r="AI24" s="11"/>
      <c r="AJ24" s="11"/>
      <c r="AK24" s="11"/>
      <c r="AL24" s="13">
        <f t="shared" si="5"/>
        <v>25</v>
      </c>
      <c r="AM24" s="54">
        <f t="shared" si="6"/>
        <v>92.592592592592595</v>
      </c>
      <c r="AN24" s="55">
        <v>2</v>
      </c>
      <c r="AO24" s="12">
        <v>2</v>
      </c>
      <c r="AP24" s="13">
        <v>5</v>
      </c>
      <c r="AQ24" s="11">
        <v>4</v>
      </c>
      <c r="AR24" s="13">
        <v>1</v>
      </c>
      <c r="AS24" s="12">
        <v>0</v>
      </c>
      <c r="AT24" s="30">
        <v>2</v>
      </c>
      <c r="AU24" s="13">
        <f t="shared" si="7"/>
        <v>16</v>
      </c>
      <c r="AV24" s="56">
        <f t="shared" si="8"/>
        <v>88.888888888888886</v>
      </c>
      <c r="AW24" s="57">
        <v>3</v>
      </c>
      <c r="AX24" s="30">
        <v>9</v>
      </c>
      <c r="AY24" s="13">
        <v>5</v>
      </c>
      <c r="AZ24" s="11">
        <v>3</v>
      </c>
      <c r="BA24" s="13">
        <v>3</v>
      </c>
      <c r="BB24" s="13">
        <v>3</v>
      </c>
      <c r="BC24" s="13">
        <v>5</v>
      </c>
      <c r="BD24" s="13">
        <f t="shared" si="9"/>
        <v>31</v>
      </c>
      <c r="BE24" s="58">
        <f t="shared" si="10"/>
        <v>91.17647058823529</v>
      </c>
      <c r="BF24" s="11">
        <v>0</v>
      </c>
      <c r="BG24" s="13">
        <v>4</v>
      </c>
      <c r="BH24" s="11">
        <v>4</v>
      </c>
      <c r="BI24" s="95">
        <v>2</v>
      </c>
      <c r="BJ24" s="11">
        <v>5</v>
      </c>
      <c r="BK24" s="11">
        <v>2</v>
      </c>
      <c r="BL24" s="11">
        <v>1</v>
      </c>
      <c r="BM24" s="11">
        <f t="shared" si="0"/>
        <v>18</v>
      </c>
      <c r="BN24" s="36">
        <f t="shared" si="11"/>
        <v>94.73684210526315</v>
      </c>
      <c r="BO24" s="57">
        <v>3</v>
      </c>
      <c r="BP24" s="11">
        <v>7</v>
      </c>
      <c r="BQ24" s="11">
        <v>7</v>
      </c>
      <c r="BR24" s="11">
        <v>7</v>
      </c>
      <c r="BS24" s="11">
        <v>5</v>
      </c>
      <c r="BT24" s="11">
        <v>12</v>
      </c>
      <c r="BU24" s="11">
        <v>5</v>
      </c>
      <c r="BV24" s="22">
        <f t="shared" si="12"/>
        <v>46</v>
      </c>
      <c r="BW24" s="59">
        <f t="shared" si="13"/>
        <v>95.833333333333343</v>
      </c>
      <c r="BX24" s="51"/>
      <c r="BY24" s="52"/>
      <c r="BZ24" s="52"/>
      <c r="CA24" s="52"/>
      <c r="CB24" s="52"/>
      <c r="CC24" s="52"/>
      <c r="CD24" s="52"/>
      <c r="CE24" s="52"/>
      <c r="CF24" s="52"/>
      <c r="CG24" s="53"/>
    </row>
    <row r="25" spans="1:85" ht="18">
      <c r="A25" s="24">
        <v>21</v>
      </c>
      <c r="B25" s="38" t="s">
        <v>40</v>
      </c>
      <c r="C25" s="11">
        <v>1</v>
      </c>
      <c r="D25" s="12">
        <v>2</v>
      </c>
      <c r="E25" s="12">
        <v>3</v>
      </c>
      <c r="F25" s="11">
        <v>4</v>
      </c>
      <c r="G25" s="12">
        <v>2</v>
      </c>
      <c r="H25" s="12">
        <v>3</v>
      </c>
      <c r="I25" s="12">
        <v>6</v>
      </c>
      <c r="J25" s="12"/>
      <c r="K25" s="12"/>
      <c r="L25" s="30"/>
      <c r="M25" s="13">
        <f t="shared" si="1"/>
        <v>21</v>
      </c>
      <c r="N25" s="13">
        <f t="shared" si="2"/>
        <v>91.304347826086953</v>
      </c>
      <c r="O25" s="12">
        <v>2</v>
      </c>
      <c r="P25" s="12">
        <v>2</v>
      </c>
      <c r="Q25" s="12">
        <v>8</v>
      </c>
      <c r="R25" s="11">
        <v>1</v>
      </c>
      <c r="S25" s="34">
        <v>2</v>
      </c>
      <c r="T25" s="13">
        <v>0</v>
      </c>
      <c r="U25" s="11">
        <v>3</v>
      </c>
      <c r="V25" s="30"/>
      <c r="W25" s="30"/>
      <c r="X25" s="13"/>
      <c r="Y25" s="13"/>
      <c r="Z25" s="13">
        <f t="shared" si="3"/>
        <v>18</v>
      </c>
      <c r="AA25" s="13">
        <f t="shared" si="4"/>
        <v>85.714285714285708</v>
      </c>
      <c r="AB25" s="11">
        <v>2</v>
      </c>
      <c r="AC25" s="11">
        <v>2</v>
      </c>
      <c r="AD25" s="12">
        <v>4</v>
      </c>
      <c r="AE25" s="11">
        <v>3</v>
      </c>
      <c r="AF25" s="12">
        <v>6</v>
      </c>
      <c r="AG25" s="11">
        <v>2</v>
      </c>
      <c r="AH25" s="11">
        <v>4</v>
      </c>
      <c r="AI25" s="11"/>
      <c r="AJ25" s="11"/>
      <c r="AK25" s="11"/>
      <c r="AL25" s="13">
        <f t="shared" si="5"/>
        <v>23</v>
      </c>
      <c r="AM25" s="54">
        <f t="shared" si="6"/>
        <v>85.18518518518519</v>
      </c>
      <c r="AN25" s="55">
        <v>2</v>
      </c>
      <c r="AO25" s="12">
        <v>2</v>
      </c>
      <c r="AP25" s="13">
        <v>4</v>
      </c>
      <c r="AQ25" s="11">
        <v>4</v>
      </c>
      <c r="AR25" s="13">
        <v>1</v>
      </c>
      <c r="AS25" s="12">
        <v>0</v>
      </c>
      <c r="AT25" s="30">
        <v>3</v>
      </c>
      <c r="AU25" s="13">
        <f t="shared" si="7"/>
        <v>16</v>
      </c>
      <c r="AV25" s="56">
        <f t="shared" si="8"/>
        <v>88.888888888888886</v>
      </c>
      <c r="AW25" s="57">
        <v>2</v>
      </c>
      <c r="AX25" s="30">
        <v>9</v>
      </c>
      <c r="AY25" s="13">
        <v>5</v>
      </c>
      <c r="AZ25" s="11">
        <v>4</v>
      </c>
      <c r="BA25" s="13">
        <v>3</v>
      </c>
      <c r="BB25" s="13">
        <v>3</v>
      </c>
      <c r="BC25" s="13">
        <v>7</v>
      </c>
      <c r="BD25" s="13">
        <f t="shared" si="9"/>
        <v>33</v>
      </c>
      <c r="BE25" s="58">
        <f t="shared" si="10"/>
        <v>97.058823529411768</v>
      </c>
      <c r="BF25" s="11">
        <v>0</v>
      </c>
      <c r="BG25" s="13">
        <v>4</v>
      </c>
      <c r="BH25" s="11">
        <v>5</v>
      </c>
      <c r="BI25" s="95">
        <v>2</v>
      </c>
      <c r="BJ25" s="11">
        <v>5</v>
      </c>
      <c r="BK25" s="11">
        <v>1</v>
      </c>
      <c r="BL25" s="11">
        <v>1</v>
      </c>
      <c r="BM25" s="11">
        <f t="shared" si="0"/>
        <v>18</v>
      </c>
      <c r="BN25" s="36">
        <f t="shared" si="11"/>
        <v>94.73684210526315</v>
      </c>
      <c r="BO25" s="57">
        <v>3</v>
      </c>
      <c r="BP25" s="11">
        <v>7</v>
      </c>
      <c r="BQ25" s="11">
        <v>7</v>
      </c>
      <c r="BR25" s="11">
        <v>6</v>
      </c>
      <c r="BS25" s="11">
        <v>5</v>
      </c>
      <c r="BT25" s="11">
        <v>12</v>
      </c>
      <c r="BU25" s="11">
        <v>6</v>
      </c>
      <c r="BV25" s="22">
        <f t="shared" si="12"/>
        <v>46</v>
      </c>
      <c r="BW25" s="59">
        <f t="shared" si="13"/>
        <v>95.833333333333343</v>
      </c>
      <c r="BX25" s="51"/>
      <c r="BY25" s="52"/>
      <c r="BZ25" s="52"/>
      <c r="CA25" s="52"/>
      <c r="CB25" s="52"/>
      <c r="CC25" s="52"/>
      <c r="CD25" s="52"/>
      <c r="CE25" s="52"/>
      <c r="CF25" s="52"/>
      <c r="CG25" s="53"/>
    </row>
    <row r="26" spans="1:85" ht="18">
      <c r="A26" s="32">
        <v>22</v>
      </c>
      <c r="B26" s="38" t="s">
        <v>41</v>
      </c>
      <c r="C26" s="11">
        <v>1</v>
      </c>
      <c r="D26" s="12">
        <v>1</v>
      </c>
      <c r="E26" s="12">
        <v>4</v>
      </c>
      <c r="F26" s="11">
        <v>4</v>
      </c>
      <c r="G26" s="12">
        <v>2</v>
      </c>
      <c r="H26" s="12">
        <v>2</v>
      </c>
      <c r="I26" s="12">
        <v>5</v>
      </c>
      <c r="J26" s="12"/>
      <c r="K26" s="12"/>
      <c r="L26" s="30"/>
      <c r="M26" s="13">
        <f t="shared" si="1"/>
        <v>19</v>
      </c>
      <c r="N26" s="13">
        <f t="shared" si="2"/>
        <v>82.608695652173907</v>
      </c>
      <c r="O26" s="12">
        <v>2</v>
      </c>
      <c r="P26" s="12">
        <v>1</v>
      </c>
      <c r="Q26" s="12">
        <v>7</v>
      </c>
      <c r="R26" s="11">
        <v>0</v>
      </c>
      <c r="S26" s="34">
        <v>1</v>
      </c>
      <c r="T26" s="13">
        <v>0</v>
      </c>
      <c r="U26" s="11">
        <v>3</v>
      </c>
      <c r="V26" s="30"/>
      <c r="W26" s="30"/>
      <c r="X26" s="13"/>
      <c r="Y26" s="13"/>
      <c r="Z26" s="13">
        <f t="shared" si="3"/>
        <v>14</v>
      </c>
      <c r="AA26" s="13">
        <f t="shared" si="4"/>
        <v>66.666666666666657</v>
      </c>
      <c r="AB26" s="11">
        <v>3</v>
      </c>
      <c r="AC26" s="12">
        <v>2</v>
      </c>
      <c r="AD26" s="12">
        <v>4</v>
      </c>
      <c r="AE26" s="11">
        <v>3</v>
      </c>
      <c r="AF26" s="12">
        <v>5</v>
      </c>
      <c r="AG26" s="11">
        <v>2</v>
      </c>
      <c r="AH26" s="11">
        <v>2</v>
      </c>
      <c r="AI26" s="11"/>
      <c r="AJ26" s="11"/>
      <c r="AK26" s="11"/>
      <c r="AL26" s="13">
        <f t="shared" si="5"/>
        <v>21</v>
      </c>
      <c r="AM26" s="54">
        <f t="shared" si="6"/>
        <v>77.777777777777786</v>
      </c>
      <c r="AN26" s="55">
        <v>1</v>
      </c>
      <c r="AO26" s="12">
        <v>2</v>
      </c>
      <c r="AP26" s="13">
        <v>5</v>
      </c>
      <c r="AQ26" s="11">
        <v>4</v>
      </c>
      <c r="AR26" s="13">
        <v>0</v>
      </c>
      <c r="AS26" s="12">
        <v>0</v>
      </c>
      <c r="AT26" s="30">
        <v>2</v>
      </c>
      <c r="AU26" s="13">
        <f t="shared" si="7"/>
        <v>14</v>
      </c>
      <c r="AV26" s="56">
        <f t="shared" si="8"/>
        <v>77.777777777777786</v>
      </c>
      <c r="AW26" s="57">
        <v>2</v>
      </c>
      <c r="AX26" s="30">
        <v>8</v>
      </c>
      <c r="AY26" s="13">
        <v>4</v>
      </c>
      <c r="AZ26" s="11">
        <v>4</v>
      </c>
      <c r="BA26" s="13">
        <v>3</v>
      </c>
      <c r="BB26" s="13">
        <v>3</v>
      </c>
      <c r="BC26" s="13">
        <v>7</v>
      </c>
      <c r="BD26" s="13">
        <f t="shared" si="9"/>
        <v>31</v>
      </c>
      <c r="BE26" s="58">
        <f t="shared" si="10"/>
        <v>91.17647058823529</v>
      </c>
      <c r="BF26" s="11">
        <v>0</v>
      </c>
      <c r="BG26" s="13">
        <v>4</v>
      </c>
      <c r="BH26" s="11">
        <v>4</v>
      </c>
      <c r="BI26" s="95">
        <v>2</v>
      </c>
      <c r="BJ26" s="11">
        <v>4</v>
      </c>
      <c r="BK26" s="11">
        <v>2</v>
      </c>
      <c r="BL26" s="11">
        <v>1</v>
      </c>
      <c r="BM26" s="11">
        <f t="shared" si="0"/>
        <v>17</v>
      </c>
      <c r="BN26" s="36">
        <f t="shared" si="11"/>
        <v>89.473684210526315</v>
      </c>
      <c r="BO26" s="57">
        <v>0</v>
      </c>
      <c r="BP26" s="11">
        <v>7</v>
      </c>
      <c r="BQ26" s="11">
        <v>7</v>
      </c>
      <c r="BR26" s="11">
        <v>6</v>
      </c>
      <c r="BS26" s="11">
        <v>4</v>
      </c>
      <c r="BT26" s="11">
        <v>12</v>
      </c>
      <c r="BU26" s="11">
        <v>7</v>
      </c>
      <c r="BV26" s="22">
        <f t="shared" si="12"/>
        <v>43</v>
      </c>
      <c r="BW26" s="59">
        <f t="shared" si="13"/>
        <v>89.583333333333343</v>
      </c>
      <c r="BX26" s="51"/>
      <c r="BY26" s="52"/>
      <c r="BZ26" s="52"/>
      <c r="CA26" s="52"/>
      <c r="CB26" s="52"/>
      <c r="CC26" s="52"/>
      <c r="CD26" s="52"/>
      <c r="CE26" s="52"/>
      <c r="CF26" s="52"/>
      <c r="CG26" s="53"/>
    </row>
    <row r="27" spans="1:85" ht="18">
      <c r="A27" s="24">
        <v>23</v>
      </c>
      <c r="B27" s="38" t="s">
        <v>42</v>
      </c>
      <c r="C27" s="11">
        <v>2</v>
      </c>
      <c r="D27" s="12">
        <v>2</v>
      </c>
      <c r="E27" s="12">
        <v>3</v>
      </c>
      <c r="F27" s="11">
        <v>4</v>
      </c>
      <c r="G27" s="12">
        <v>2</v>
      </c>
      <c r="H27" s="12">
        <v>3</v>
      </c>
      <c r="I27" s="12">
        <v>5</v>
      </c>
      <c r="J27" s="12"/>
      <c r="K27" s="12"/>
      <c r="L27" s="30"/>
      <c r="M27" s="13">
        <f t="shared" si="1"/>
        <v>21</v>
      </c>
      <c r="N27" s="13">
        <f t="shared" si="2"/>
        <v>91.304347826086953</v>
      </c>
      <c r="O27" s="12">
        <v>3</v>
      </c>
      <c r="P27" s="12">
        <v>2</v>
      </c>
      <c r="Q27" s="12">
        <v>6</v>
      </c>
      <c r="R27" s="11">
        <v>1</v>
      </c>
      <c r="S27" s="34">
        <v>2</v>
      </c>
      <c r="T27" s="13">
        <v>0</v>
      </c>
      <c r="U27" s="11">
        <v>4</v>
      </c>
      <c r="V27" s="30"/>
      <c r="W27" s="30"/>
      <c r="X27" s="13"/>
      <c r="Y27" s="13"/>
      <c r="Z27" s="13">
        <f t="shared" si="3"/>
        <v>18</v>
      </c>
      <c r="AA27" s="13">
        <f t="shared" si="4"/>
        <v>85.714285714285708</v>
      </c>
      <c r="AB27" s="11">
        <v>3</v>
      </c>
      <c r="AC27" s="12">
        <v>1</v>
      </c>
      <c r="AD27" s="12">
        <v>3</v>
      </c>
      <c r="AE27" s="11">
        <v>3</v>
      </c>
      <c r="AF27" s="12">
        <v>6</v>
      </c>
      <c r="AG27" s="11">
        <v>3</v>
      </c>
      <c r="AH27" s="11">
        <v>3</v>
      </c>
      <c r="AI27" s="11"/>
      <c r="AJ27" s="11"/>
      <c r="AK27" s="11"/>
      <c r="AL27" s="13">
        <f t="shared" si="5"/>
        <v>22</v>
      </c>
      <c r="AM27" s="54">
        <f t="shared" si="6"/>
        <v>81.481481481481481</v>
      </c>
      <c r="AN27" s="55">
        <v>2</v>
      </c>
      <c r="AO27" s="12">
        <v>0</v>
      </c>
      <c r="AP27" s="13">
        <v>4</v>
      </c>
      <c r="AQ27" s="11">
        <v>4</v>
      </c>
      <c r="AR27" s="13">
        <v>1</v>
      </c>
      <c r="AS27" s="12">
        <v>0</v>
      </c>
      <c r="AT27" s="30">
        <v>3</v>
      </c>
      <c r="AU27" s="13">
        <f t="shared" si="7"/>
        <v>14</v>
      </c>
      <c r="AV27" s="56">
        <f t="shared" si="8"/>
        <v>77.777777777777786</v>
      </c>
      <c r="AW27" s="57">
        <v>3</v>
      </c>
      <c r="AX27" s="30">
        <v>8</v>
      </c>
      <c r="AY27" s="13">
        <v>4</v>
      </c>
      <c r="AZ27" s="11">
        <v>4</v>
      </c>
      <c r="BA27" s="13">
        <v>3</v>
      </c>
      <c r="BB27" s="13">
        <v>3</v>
      </c>
      <c r="BC27" s="13">
        <v>5</v>
      </c>
      <c r="BD27" s="13">
        <f t="shared" si="9"/>
        <v>30</v>
      </c>
      <c r="BE27" s="58">
        <f t="shared" si="10"/>
        <v>88.235294117647058</v>
      </c>
      <c r="BF27" s="11">
        <v>0</v>
      </c>
      <c r="BG27" s="13">
        <v>4</v>
      </c>
      <c r="BH27" s="11">
        <v>4</v>
      </c>
      <c r="BI27" s="95">
        <v>2</v>
      </c>
      <c r="BJ27" s="11">
        <v>5</v>
      </c>
      <c r="BK27" s="11">
        <v>2</v>
      </c>
      <c r="BL27" s="11">
        <v>0</v>
      </c>
      <c r="BM27" s="11">
        <f t="shared" si="0"/>
        <v>17</v>
      </c>
      <c r="BN27" s="36">
        <f t="shared" si="11"/>
        <v>89.473684210526315</v>
      </c>
      <c r="BO27" s="57">
        <v>3</v>
      </c>
      <c r="BP27" s="11">
        <v>6</v>
      </c>
      <c r="BQ27" s="11">
        <v>5</v>
      </c>
      <c r="BR27" s="11">
        <v>7</v>
      </c>
      <c r="BS27" s="11">
        <v>5</v>
      </c>
      <c r="BT27" s="11">
        <v>12</v>
      </c>
      <c r="BU27" s="11">
        <v>6</v>
      </c>
      <c r="BV27" s="22">
        <f t="shared" si="12"/>
        <v>44</v>
      </c>
      <c r="BW27" s="59">
        <f t="shared" si="13"/>
        <v>91.666666666666657</v>
      </c>
      <c r="BX27" s="51"/>
      <c r="BY27" s="52"/>
      <c r="BZ27" s="52"/>
      <c r="CA27" s="52"/>
      <c r="CB27" s="52"/>
      <c r="CC27" s="52"/>
      <c r="CD27" s="52"/>
      <c r="CE27" s="52"/>
      <c r="CF27" s="52"/>
      <c r="CG27" s="53"/>
    </row>
    <row r="28" spans="1:85" ht="18">
      <c r="A28" s="32">
        <v>24</v>
      </c>
      <c r="B28" s="38" t="s">
        <v>43</v>
      </c>
      <c r="C28" s="11">
        <v>1</v>
      </c>
      <c r="D28" s="12">
        <v>2</v>
      </c>
      <c r="E28" s="12">
        <v>3</v>
      </c>
      <c r="F28" s="11">
        <v>4</v>
      </c>
      <c r="G28" s="12">
        <v>2</v>
      </c>
      <c r="H28" s="12">
        <v>3</v>
      </c>
      <c r="I28" s="12">
        <v>5</v>
      </c>
      <c r="J28" s="12"/>
      <c r="K28" s="12"/>
      <c r="L28" s="30"/>
      <c r="M28" s="13">
        <f t="shared" si="1"/>
        <v>20</v>
      </c>
      <c r="N28" s="13">
        <f t="shared" si="2"/>
        <v>86.956521739130437</v>
      </c>
      <c r="O28" s="12">
        <v>3</v>
      </c>
      <c r="P28" s="12">
        <v>1</v>
      </c>
      <c r="Q28" s="12">
        <v>7</v>
      </c>
      <c r="R28" s="11">
        <v>1</v>
      </c>
      <c r="S28" s="34">
        <v>2</v>
      </c>
      <c r="T28" s="13">
        <v>0</v>
      </c>
      <c r="U28" s="11">
        <v>4</v>
      </c>
      <c r="V28" s="30"/>
      <c r="W28" s="30"/>
      <c r="X28" s="13"/>
      <c r="Y28" s="13"/>
      <c r="Z28" s="13">
        <f t="shared" si="3"/>
        <v>18</v>
      </c>
      <c r="AA28" s="13">
        <f t="shared" si="4"/>
        <v>85.714285714285708</v>
      </c>
      <c r="AB28" s="11">
        <v>2</v>
      </c>
      <c r="AC28" s="11">
        <v>2</v>
      </c>
      <c r="AD28" s="12">
        <v>3</v>
      </c>
      <c r="AE28" s="11">
        <v>3</v>
      </c>
      <c r="AF28" s="12">
        <v>7</v>
      </c>
      <c r="AG28" s="11">
        <v>2</v>
      </c>
      <c r="AH28" s="11">
        <v>4</v>
      </c>
      <c r="AI28" s="11"/>
      <c r="AJ28" s="11"/>
      <c r="AK28" s="11"/>
      <c r="AL28" s="13">
        <f t="shared" si="5"/>
        <v>23</v>
      </c>
      <c r="AM28" s="54">
        <f t="shared" si="6"/>
        <v>85.18518518518519</v>
      </c>
      <c r="AN28" s="55">
        <v>2</v>
      </c>
      <c r="AO28" s="12">
        <v>2</v>
      </c>
      <c r="AP28" s="13">
        <v>5</v>
      </c>
      <c r="AQ28" s="11">
        <v>5</v>
      </c>
      <c r="AR28" s="13">
        <v>1</v>
      </c>
      <c r="AS28" s="12">
        <v>0</v>
      </c>
      <c r="AT28" s="30">
        <v>3</v>
      </c>
      <c r="AU28" s="13">
        <f t="shared" si="7"/>
        <v>18</v>
      </c>
      <c r="AV28" s="56">
        <f t="shared" si="8"/>
        <v>100</v>
      </c>
      <c r="AW28" s="57">
        <v>3</v>
      </c>
      <c r="AX28" s="30">
        <v>9</v>
      </c>
      <c r="AY28" s="13">
        <v>5</v>
      </c>
      <c r="AZ28" s="11">
        <v>4</v>
      </c>
      <c r="BA28" s="13">
        <v>3</v>
      </c>
      <c r="BB28" s="13">
        <v>3</v>
      </c>
      <c r="BC28" s="13">
        <v>6</v>
      </c>
      <c r="BD28" s="13">
        <f t="shared" si="9"/>
        <v>33</v>
      </c>
      <c r="BE28" s="58">
        <f t="shared" si="10"/>
        <v>97.058823529411768</v>
      </c>
      <c r="BF28" s="11">
        <v>0</v>
      </c>
      <c r="BG28" s="13">
        <v>3</v>
      </c>
      <c r="BH28" s="11">
        <v>3</v>
      </c>
      <c r="BI28" s="95">
        <v>2</v>
      </c>
      <c r="BJ28" s="11">
        <v>4</v>
      </c>
      <c r="BK28" s="11">
        <v>2</v>
      </c>
      <c r="BL28" s="11">
        <v>1</v>
      </c>
      <c r="BM28" s="11">
        <f t="shared" si="0"/>
        <v>15</v>
      </c>
      <c r="BN28" s="36">
        <f t="shared" si="11"/>
        <v>78.94736842105263</v>
      </c>
      <c r="BO28" s="57">
        <v>3</v>
      </c>
      <c r="BP28" s="11">
        <v>7</v>
      </c>
      <c r="BQ28" s="11">
        <v>7</v>
      </c>
      <c r="BR28" s="11">
        <v>6</v>
      </c>
      <c r="BS28" s="11">
        <v>5</v>
      </c>
      <c r="BT28" s="11">
        <v>12</v>
      </c>
      <c r="BU28" s="11">
        <v>6</v>
      </c>
      <c r="BV28" s="22">
        <f t="shared" si="12"/>
        <v>46</v>
      </c>
      <c r="BW28" s="59">
        <f t="shared" si="13"/>
        <v>95.833333333333343</v>
      </c>
      <c r="BX28" s="51"/>
      <c r="BY28" s="52"/>
      <c r="BZ28" s="52"/>
      <c r="CA28" s="52"/>
      <c r="CB28" s="52"/>
      <c r="CC28" s="52"/>
      <c r="CD28" s="52"/>
      <c r="CE28" s="52"/>
      <c r="CF28" s="52"/>
      <c r="CG28" s="53"/>
    </row>
    <row r="29" spans="1:85" ht="18">
      <c r="A29" s="24">
        <v>25</v>
      </c>
      <c r="B29" s="38" t="s">
        <v>44</v>
      </c>
      <c r="C29" s="11">
        <v>2</v>
      </c>
      <c r="D29" s="12">
        <v>2</v>
      </c>
      <c r="E29" s="12">
        <v>4</v>
      </c>
      <c r="F29" s="11">
        <v>3</v>
      </c>
      <c r="G29" s="12">
        <v>2</v>
      </c>
      <c r="H29" s="12">
        <v>3</v>
      </c>
      <c r="I29" s="12">
        <v>5</v>
      </c>
      <c r="J29" s="12"/>
      <c r="K29" s="12"/>
      <c r="L29" s="30"/>
      <c r="M29" s="13">
        <f t="shared" si="1"/>
        <v>21</v>
      </c>
      <c r="N29" s="13">
        <f t="shared" si="2"/>
        <v>91.304347826086953</v>
      </c>
      <c r="O29" s="12">
        <v>3</v>
      </c>
      <c r="P29" s="12">
        <v>2</v>
      </c>
      <c r="Q29" s="12">
        <v>8</v>
      </c>
      <c r="R29" s="11">
        <v>1</v>
      </c>
      <c r="S29" s="34">
        <v>2</v>
      </c>
      <c r="T29" s="13">
        <v>0</v>
      </c>
      <c r="U29" s="11">
        <v>4</v>
      </c>
      <c r="V29" s="30"/>
      <c r="W29" s="30"/>
      <c r="X29" s="13"/>
      <c r="Y29" s="13"/>
      <c r="Z29" s="13">
        <f t="shared" si="3"/>
        <v>20</v>
      </c>
      <c r="AA29" s="13">
        <f t="shared" si="4"/>
        <v>95.238095238095227</v>
      </c>
      <c r="AB29" s="11">
        <v>3</v>
      </c>
      <c r="AC29" s="11">
        <v>2</v>
      </c>
      <c r="AD29" s="12">
        <v>4</v>
      </c>
      <c r="AE29" s="11">
        <v>4</v>
      </c>
      <c r="AF29" s="12">
        <v>7</v>
      </c>
      <c r="AG29" s="11">
        <v>2</v>
      </c>
      <c r="AH29" s="11">
        <v>4</v>
      </c>
      <c r="AI29" s="11"/>
      <c r="AJ29" s="11"/>
      <c r="AK29" s="11"/>
      <c r="AL29" s="13">
        <f t="shared" si="5"/>
        <v>26</v>
      </c>
      <c r="AM29" s="54">
        <f t="shared" si="6"/>
        <v>96.296296296296291</v>
      </c>
      <c r="AN29" s="55">
        <v>2</v>
      </c>
      <c r="AO29" s="12">
        <v>2</v>
      </c>
      <c r="AP29" s="13">
        <v>5</v>
      </c>
      <c r="AQ29" s="11">
        <v>4</v>
      </c>
      <c r="AR29" s="13">
        <v>1</v>
      </c>
      <c r="AS29" s="12">
        <v>0</v>
      </c>
      <c r="AT29" s="30">
        <v>3</v>
      </c>
      <c r="AU29" s="13">
        <f t="shared" si="7"/>
        <v>17</v>
      </c>
      <c r="AV29" s="56">
        <f t="shared" si="8"/>
        <v>94.444444444444443</v>
      </c>
      <c r="AW29" s="57">
        <v>3</v>
      </c>
      <c r="AX29" s="30">
        <v>9</v>
      </c>
      <c r="AY29" s="13">
        <v>5</v>
      </c>
      <c r="AZ29" s="11">
        <v>4</v>
      </c>
      <c r="BA29" s="13">
        <v>3</v>
      </c>
      <c r="BB29" s="13">
        <v>3</v>
      </c>
      <c r="BC29" s="13">
        <v>6</v>
      </c>
      <c r="BD29" s="13">
        <f t="shared" si="9"/>
        <v>33</v>
      </c>
      <c r="BE29" s="58">
        <f t="shared" si="10"/>
        <v>97.058823529411768</v>
      </c>
      <c r="BF29" s="11">
        <v>0</v>
      </c>
      <c r="BG29" s="13">
        <v>4</v>
      </c>
      <c r="BH29" s="11">
        <v>4</v>
      </c>
      <c r="BI29" s="95">
        <v>2</v>
      </c>
      <c r="BJ29" s="11">
        <v>5</v>
      </c>
      <c r="BK29" s="11">
        <v>1</v>
      </c>
      <c r="BL29" s="11">
        <v>1</v>
      </c>
      <c r="BM29" s="11">
        <f t="shared" si="0"/>
        <v>17</v>
      </c>
      <c r="BN29" s="36">
        <f t="shared" si="11"/>
        <v>89.473684210526315</v>
      </c>
      <c r="BO29" s="57">
        <v>3</v>
      </c>
      <c r="BP29" s="11">
        <v>7</v>
      </c>
      <c r="BQ29" s="11">
        <v>7</v>
      </c>
      <c r="BR29" s="11">
        <v>5</v>
      </c>
      <c r="BS29" s="11">
        <v>5</v>
      </c>
      <c r="BT29" s="11">
        <v>12</v>
      </c>
      <c r="BU29" s="11">
        <v>7</v>
      </c>
      <c r="BV29" s="22">
        <f t="shared" si="12"/>
        <v>46</v>
      </c>
      <c r="BW29" s="59">
        <f t="shared" si="13"/>
        <v>95.833333333333343</v>
      </c>
      <c r="BX29" s="51"/>
      <c r="BY29" s="52"/>
      <c r="BZ29" s="52"/>
      <c r="CA29" s="52"/>
      <c r="CB29" s="52"/>
      <c r="CC29" s="52"/>
      <c r="CD29" s="52"/>
      <c r="CE29" s="52"/>
      <c r="CF29" s="52"/>
      <c r="CG29" s="53"/>
    </row>
    <row r="30" spans="1:85" ht="18">
      <c r="A30" s="32">
        <v>26</v>
      </c>
      <c r="B30" s="38" t="s">
        <v>45</v>
      </c>
      <c r="C30" s="11">
        <v>2</v>
      </c>
      <c r="D30" s="12">
        <v>2</v>
      </c>
      <c r="E30" s="12">
        <v>4</v>
      </c>
      <c r="F30" s="11">
        <v>3</v>
      </c>
      <c r="G30" s="12">
        <v>1</v>
      </c>
      <c r="H30" s="12">
        <v>3</v>
      </c>
      <c r="I30" s="12">
        <v>4</v>
      </c>
      <c r="J30" s="12"/>
      <c r="K30" s="12"/>
      <c r="L30" s="30"/>
      <c r="M30" s="13">
        <f t="shared" si="1"/>
        <v>19</v>
      </c>
      <c r="N30" s="13">
        <f t="shared" si="2"/>
        <v>82.608695652173907</v>
      </c>
      <c r="O30" s="12">
        <v>3</v>
      </c>
      <c r="P30" s="12">
        <v>1</v>
      </c>
      <c r="Q30" s="12">
        <v>6</v>
      </c>
      <c r="R30" s="11">
        <v>0</v>
      </c>
      <c r="S30" s="34">
        <v>2</v>
      </c>
      <c r="T30" s="13">
        <v>0</v>
      </c>
      <c r="U30" s="11">
        <v>4</v>
      </c>
      <c r="V30" s="30"/>
      <c r="W30" s="30"/>
      <c r="X30" s="13"/>
      <c r="Y30" s="13"/>
      <c r="Z30" s="13">
        <f t="shared" si="3"/>
        <v>16</v>
      </c>
      <c r="AA30" s="13">
        <f t="shared" si="4"/>
        <v>76.19047619047619</v>
      </c>
      <c r="AB30" s="11">
        <v>3</v>
      </c>
      <c r="AC30" s="11">
        <v>2</v>
      </c>
      <c r="AD30" s="12">
        <v>3</v>
      </c>
      <c r="AE30" s="11">
        <v>3</v>
      </c>
      <c r="AF30" s="12">
        <v>6</v>
      </c>
      <c r="AG30" s="11">
        <v>3</v>
      </c>
      <c r="AH30" s="11">
        <v>3</v>
      </c>
      <c r="AI30" s="11"/>
      <c r="AJ30" s="11"/>
      <c r="AK30" s="11"/>
      <c r="AL30" s="13">
        <f t="shared" si="5"/>
        <v>23</v>
      </c>
      <c r="AM30" s="54">
        <f t="shared" si="6"/>
        <v>85.18518518518519</v>
      </c>
      <c r="AN30" s="55">
        <v>2</v>
      </c>
      <c r="AO30" s="12">
        <v>1</v>
      </c>
      <c r="AP30" s="13">
        <v>4</v>
      </c>
      <c r="AQ30" s="11">
        <v>5</v>
      </c>
      <c r="AR30" s="13">
        <v>0</v>
      </c>
      <c r="AS30" s="12">
        <v>0</v>
      </c>
      <c r="AT30" s="30">
        <v>3</v>
      </c>
      <c r="AU30" s="13">
        <f t="shared" si="7"/>
        <v>15</v>
      </c>
      <c r="AV30" s="56">
        <f t="shared" si="8"/>
        <v>83.333333333333343</v>
      </c>
      <c r="AW30" s="57">
        <v>2</v>
      </c>
      <c r="AX30" s="30">
        <v>7</v>
      </c>
      <c r="AY30" s="13">
        <v>4</v>
      </c>
      <c r="AZ30" s="11">
        <v>4</v>
      </c>
      <c r="BA30" s="13">
        <v>3</v>
      </c>
      <c r="BB30" s="13">
        <v>3</v>
      </c>
      <c r="BC30" s="13">
        <v>4</v>
      </c>
      <c r="BD30" s="13">
        <f t="shared" si="9"/>
        <v>27</v>
      </c>
      <c r="BE30" s="58">
        <f t="shared" si="10"/>
        <v>79.411764705882348</v>
      </c>
      <c r="BF30" s="11">
        <v>0</v>
      </c>
      <c r="BG30" s="13">
        <v>4</v>
      </c>
      <c r="BH30" s="11">
        <v>5</v>
      </c>
      <c r="BI30" s="95">
        <v>2</v>
      </c>
      <c r="BJ30" s="11">
        <v>5</v>
      </c>
      <c r="BK30" s="11">
        <v>2</v>
      </c>
      <c r="BL30" s="11">
        <v>1</v>
      </c>
      <c r="BM30" s="11">
        <f t="shared" si="0"/>
        <v>19</v>
      </c>
      <c r="BN30" s="36">
        <f t="shared" si="11"/>
        <v>100</v>
      </c>
      <c r="BO30" s="57">
        <v>0</v>
      </c>
      <c r="BP30" s="11">
        <v>7</v>
      </c>
      <c r="BQ30" s="11">
        <v>5</v>
      </c>
      <c r="BR30" s="11">
        <v>6</v>
      </c>
      <c r="BS30" s="11">
        <v>3</v>
      </c>
      <c r="BT30" s="11">
        <v>12</v>
      </c>
      <c r="BU30" s="11">
        <v>7</v>
      </c>
      <c r="BV30" s="22">
        <f t="shared" si="12"/>
        <v>40</v>
      </c>
      <c r="BW30" s="59">
        <f t="shared" si="13"/>
        <v>83.333333333333343</v>
      </c>
      <c r="BX30" s="51"/>
      <c r="BY30" s="52"/>
      <c r="BZ30" s="52"/>
      <c r="CA30" s="52"/>
      <c r="CB30" s="52"/>
      <c r="CC30" s="52"/>
      <c r="CD30" s="52"/>
      <c r="CE30" s="52"/>
      <c r="CF30" s="52"/>
      <c r="CG30" s="53"/>
    </row>
    <row r="31" spans="1:85" ht="18">
      <c r="A31" s="24">
        <v>27</v>
      </c>
      <c r="B31" s="38" t="s">
        <v>46</v>
      </c>
      <c r="C31" s="11">
        <v>1</v>
      </c>
      <c r="D31" s="12">
        <v>2</v>
      </c>
      <c r="E31" s="12">
        <v>3</v>
      </c>
      <c r="F31" s="11">
        <v>4</v>
      </c>
      <c r="G31" s="12">
        <v>2</v>
      </c>
      <c r="H31" s="12">
        <v>3</v>
      </c>
      <c r="I31" s="12">
        <v>6</v>
      </c>
      <c r="J31" s="12"/>
      <c r="K31" s="12"/>
      <c r="L31" s="30"/>
      <c r="M31" s="13">
        <f t="shared" si="1"/>
        <v>21</v>
      </c>
      <c r="N31" s="13">
        <f t="shared" si="2"/>
        <v>91.304347826086953</v>
      </c>
      <c r="O31" s="12">
        <v>2</v>
      </c>
      <c r="P31" s="12">
        <v>2</v>
      </c>
      <c r="Q31" s="12">
        <v>8</v>
      </c>
      <c r="R31" s="11">
        <v>0</v>
      </c>
      <c r="S31" s="34">
        <v>2</v>
      </c>
      <c r="T31" s="13">
        <v>0</v>
      </c>
      <c r="U31" s="11">
        <v>4</v>
      </c>
      <c r="V31" s="30"/>
      <c r="W31" s="30"/>
      <c r="X31" s="13"/>
      <c r="Y31" s="13"/>
      <c r="Z31" s="13">
        <f t="shared" si="3"/>
        <v>18</v>
      </c>
      <c r="AA31" s="13">
        <f t="shared" si="4"/>
        <v>85.714285714285708</v>
      </c>
      <c r="AB31" s="11">
        <v>1</v>
      </c>
      <c r="AC31" s="11">
        <v>2</v>
      </c>
      <c r="AD31" s="12">
        <v>3</v>
      </c>
      <c r="AE31" s="11">
        <v>3</v>
      </c>
      <c r="AF31" s="12">
        <v>6</v>
      </c>
      <c r="AG31" s="11">
        <v>3</v>
      </c>
      <c r="AH31" s="11">
        <v>4</v>
      </c>
      <c r="AI31" s="11"/>
      <c r="AJ31" s="11"/>
      <c r="AK31" s="11"/>
      <c r="AL31" s="13">
        <f t="shared" si="5"/>
        <v>22</v>
      </c>
      <c r="AM31" s="54">
        <f t="shared" si="6"/>
        <v>81.481481481481481</v>
      </c>
      <c r="AN31" s="55">
        <v>1</v>
      </c>
      <c r="AO31" s="12">
        <v>2</v>
      </c>
      <c r="AP31" s="13">
        <v>5</v>
      </c>
      <c r="AQ31" s="11">
        <v>5</v>
      </c>
      <c r="AR31" s="13">
        <v>1</v>
      </c>
      <c r="AS31" s="12">
        <v>0</v>
      </c>
      <c r="AT31" s="30">
        <v>3</v>
      </c>
      <c r="AU31" s="13">
        <f t="shared" si="7"/>
        <v>17</v>
      </c>
      <c r="AV31" s="56">
        <f t="shared" si="8"/>
        <v>94.444444444444443</v>
      </c>
      <c r="AW31" s="57">
        <v>3</v>
      </c>
      <c r="AX31" s="30">
        <v>8</v>
      </c>
      <c r="AY31" s="13">
        <v>5</v>
      </c>
      <c r="AZ31" s="11">
        <v>4</v>
      </c>
      <c r="BA31" s="13">
        <v>3</v>
      </c>
      <c r="BB31" s="13">
        <v>3</v>
      </c>
      <c r="BC31" s="13">
        <v>7</v>
      </c>
      <c r="BD31" s="13">
        <f t="shared" si="9"/>
        <v>33</v>
      </c>
      <c r="BE31" s="58">
        <f t="shared" si="10"/>
        <v>97.058823529411768</v>
      </c>
      <c r="BF31" s="11">
        <v>0</v>
      </c>
      <c r="BG31" s="13">
        <v>3</v>
      </c>
      <c r="BH31" s="11">
        <v>4</v>
      </c>
      <c r="BI31" s="95">
        <v>2</v>
      </c>
      <c r="BJ31" s="11">
        <v>5</v>
      </c>
      <c r="BK31" s="11">
        <v>2</v>
      </c>
      <c r="BL31" s="11">
        <v>0</v>
      </c>
      <c r="BM31" s="11">
        <f t="shared" si="0"/>
        <v>16</v>
      </c>
      <c r="BN31" s="36">
        <f t="shared" si="11"/>
        <v>84.210526315789465</v>
      </c>
      <c r="BO31" s="57">
        <v>2</v>
      </c>
      <c r="BP31" s="11">
        <v>7</v>
      </c>
      <c r="BQ31" s="11">
        <v>7</v>
      </c>
      <c r="BR31" s="11">
        <v>6</v>
      </c>
      <c r="BS31" s="11">
        <v>4</v>
      </c>
      <c r="BT31" s="11">
        <v>12</v>
      </c>
      <c r="BU31" s="11">
        <v>6</v>
      </c>
      <c r="BV31" s="22">
        <f t="shared" si="12"/>
        <v>44</v>
      </c>
      <c r="BW31" s="59">
        <f t="shared" si="13"/>
        <v>91.666666666666657</v>
      </c>
      <c r="BX31" s="51"/>
      <c r="BY31" s="52"/>
      <c r="BZ31" s="52"/>
      <c r="CA31" s="52"/>
      <c r="CB31" s="52"/>
      <c r="CC31" s="52"/>
      <c r="CD31" s="52"/>
      <c r="CE31" s="52"/>
      <c r="CF31" s="52"/>
      <c r="CG31" s="53"/>
    </row>
    <row r="32" spans="1:85" ht="18">
      <c r="A32" s="32">
        <v>28</v>
      </c>
      <c r="B32" s="38" t="s">
        <v>47</v>
      </c>
      <c r="C32" s="11">
        <v>2</v>
      </c>
      <c r="D32" s="12">
        <v>2</v>
      </c>
      <c r="E32" s="12">
        <v>4</v>
      </c>
      <c r="F32" s="11">
        <v>3</v>
      </c>
      <c r="G32" s="12">
        <v>2</v>
      </c>
      <c r="H32" s="12">
        <v>2</v>
      </c>
      <c r="I32" s="12">
        <v>6</v>
      </c>
      <c r="J32" s="12"/>
      <c r="K32" s="12"/>
      <c r="L32" s="30"/>
      <c r="M32" s="13">
        <f t="shared" si="1"/>
        <v>21</v>
      </c>
      <c r="N32" s="13">
        <f t="shared" si="2"/>
        <v>91.304347826086953</v>
      </c>
      <c r="O32" s="12">
        <v>3</v>
      </c>
      <c r="P32" s="12">
        <v>2</v>
      </c>
      <c r="Q32" s="12">
        <v>7</v>
      </c>
      <c r="R32" s="11">
        <v>0</v>
      </c>
      <c r="S32" s="34">
        <v>2</v>
      </c>
      <c r="T32" s="13">
        <v>0</v>
      </c>
      <c r="U32" s="11">
        <v>4</v>
      </c>
      <c r="V32" s="30"/>
      <c r="W32" s="30"/>
      <c r="X32" s="13"/>
      <c r="Y32" s="30"/>
      <c r="Z32" s="13">
        <f t="shared" si="3"/>
        <v>18</v>
      </c>
      <c r="AA32" s="13">
        <f t="shared" si="4"/>
        <v>85.714285714285708</v>
      </c>
      <c r="AB32" s="11">
        <v>2</v>
      </c>
      <c r="AC32" s="11">
        <v>2</v>
      </c>
      <c r="AD32" s="12">
        <v>4</v>
      </c>
      <c r="AE32" s="11">
        <v>3</v>
      </c>
      <c r="AF32" s="12">
        <v>7</v>
      </c>
      <c r="AG32" s="11">
        <v>2</v>
      </c>
      <c r="AH32" s="11">
        <v>4</v>
      </c>
      <c r="AI32" s="11"/>
      <c r="AJ32" s="11"/>
      <c r="AK32" s="11"/>
      <c r="AL32" s="13">
        <f t="shared" si="5"/>
        <v>24</v>
      </c>
      <c r="AM32" s="54">
        <f t="shared" si="6"/>
        <v>88.888888888888886</v>
      </c>
      <c r="AN32" s="55">
        <v>2</v>
      </c>
      <c r="AO32" s="12">
        <v>2</v>
      </c>
      <c r="AP32" s="13">
        <v>5</v>
      </c>
      <c r="AQ32" s="11">
        <v>4</v>
      </c>
      <c r="AR32" s="13">
        <v>1</v>
      </c>
      <c r="AS32" s="12">
        <v>0</v>
      </c>
      <c r="AT32" s="30">
        <v>3</v>
      </c>
      <c r="AU32" s="13">
        <f t="shared" si="7"/>
        <v>17</v>
      </c>
      <c r="AV32" s="56">
        <f t="shared" si="8"/>
        <v>94.444444444444443</v>
      </c>
      <c r="AW32" s="57">
        <v>3</v>
      </c>
      <c r="AX32" s="30">
        <v>9</v>
      </c>
      <c r="AY32" s="13">
        <v>5</v>
      </c>
      <c r="AZ32" s="11">
        <v>3</v>
      </c>
      <c r="BA32" s="13">
        <v>3</v>
      </c>
      <c r="BB32" s="13">
        <v>3</v>
      </c>
      <c r="BC32" s="13">
        <v>7</v>
      </c>
      <c r="BD32" s="13">
        <f t="shared" si="9"/>
        <v>33</v>
      </c>
      <c r="BE32" s="58">
        <f t="shared" si="10"/>
        <v>97.058823529411768</v>
      </c>
      <c r="BF32" s="11">
        <v>0</v>
      </c>
      <c r="BG32" s="13">
        <v>4</v>
      </c>
      <c r="BH32" s="11">
        <v>5</v>
      </c>
      <c r="BI32" s="95">
        <v>2</v>
      </c>
      <c r="BJ32" s="11">
        <v>5</v>
      </c>
      <c r="BK32" s="11">
        <v>2</v>
      </c>
      <c r="BL32" s="11">
        <v>1</v>
      </c>
      <c r="BM32" s="11">
        <f t="shared" si="0"/>
        <v>19</v>
      </c>
      <c r="BN32" s="36">
        <f t="shared" si="11"/>
        <v>100</v>
      </c>
      <c r="BO32" s="57">
        <v>3</v>
      </c>
      <c r="BP32" s="11">
        <v>7</v>
      </c>
      <c r="BQ32" s="11">
        <v>7</v>
      </c>
      <c r="BR32" s="11">
        <v>6</v>
      </c>
      <c r="BS32" s="11">
        <v>4</v>
      </c>
      <c r="BT32" s="11">
        <v>12</v>
      </c>
      <c r="BU32" s="11">
        <v>7</v>
      </c>
      <c r="BV32" s="22">
        <f t="shared" si="12"/>
        <v>46</v>
      </c>
      <c r="BW32" s="59">
        <f t="shared" si="13"/>
        <v>95.833333333333343</v>
      </c>
      <c r="BX32" s="51"/>
      <c r="BY32" s="52"/>
      <c r="BZ32" s="52"/>
      <c r="CA32" s="52"/>
      <c r="CB32" s="52"/>
      <c r="CC32" s="52"/>
      <c r="CD32" s="52"/>
      <c r="CE32" s="52"/>
      <c r="CF32" s="52"/>
      <c r="CG32" s="53"/>
    </row>
    <row r="33" spans="1:85" ht="18">
      <c r="A33" s="24">
        <v>29</v>
      </c>
      <c r="B33" s="38" t="s">
        <v>48</v>
      </c>
      <c r="C33" s="11">
        <v>2</v>
      </c>
      <c r="D33" s="12">
        <v>2</v>
      </c>
      <c r="E33" s="12">
        <v>4</v>
      </c>
      <c r="F33" s="11">
        <v>4</v>
      </c>
      <c r="G33" s="12">
        <v>2</v>
      </c>
      <c r="H33" s="12">
        <v>3</v>
      </c>
      <c r="I33" s="12">
        <v>6</v>
      </c>
      <c r="J33" s="12"/>
      <c r="K33" s="12"/>
      <c r="L33" s="30"/>
      <c r="M33" s="13">
        <f t="shared" si="1"/>
        <v>23</v>
      </c>
      <c r="N33" s="13">
        <f t="shared" si="2"/>
        <v>100</v>
      </c>
      <c r="O33" s="12">
        <v>3</v>
      </c>
      <c r="P33" s="12">
        <v>2</v>
      </c>
      <c r="Q33" s="12">
        <v>8</v>
      </c>
      <c r="R33" s="11">
        <v>0</v>
      </c>
      <c r="S33" s="34">
        <v>2</v>
      </c>
      <c r="T33" s="13">
        <v>0</v>
      </c>
      <c r="U33" s="11">
        <v>4</v>
      </c>
      <c r="V33" s="30"/>
      <c r="W33" s="30"/>
      <c r="X33" s="13"/>
      <c r="Y33" s="30"/>
      <c r="Z33" s="13">
        <f t="shared" si="3"/>
        <v>19</v>
      </c>
      <c r="AA33" s="13">
        <f t="shared" si="4"/>
        <v>90.476190476190482</v>
      </c>
      <c r="AB33" s="11">
        <v>2</v>
      </c>
      <c r="AC33" s="11">
        <v>2</v>
      </c>
      <c r="AD33" s="12">
        <v>4</v>
      </c>
      <c r="AE33" s="11">
        <v>4</v>
      </c>
      <c r="AF33" s="12">
        <v>7</v>
      </c>
      <c r="AG33" s="11">
        <v>3</v>
      </c>
      <c r="AH33" s="11">
        <v>4</v>
      </c>
      <c r="AI33" s="11"/>
      <c r="AJ33" s="11"/>
      <c r="AK33" s="11"/>
      <c r="AL33" s="13">
        <f t="shared" si="5"/>
        <v>26</v>
      </c>
      <c r="AM33" s="54">
        <f t="shared" si="6"/>
        <v>96.296296296296291</v>
      </c>
      <c r="AN33" s="55">
        <v>2</v>
      </c>
      <c r="AO33" s="12">
        <v>2</v>
      </c>
      <c r="AP33" s="13">
        <v>5</v>
      </c>
      <c r="AQ33" s="11">
        <v>5</v>
      </c>
      <c r="AR33" s="13">
        <v>1</v>
      </c>
      <c r="AS33" s="12">
        <v>0</v>
      </c>
      <c r="AT33" s="30">
        <v>3</v>
      </c>
      <c r="AU33" s="13">
        <f t="shared" si="7"/>
        <v>18</v>
      </c>
      <c r="AV33" s="56">
        <f t="shared" si="8"/>
        <v>100</v>
      </c>
      <c r="AW33" s="57">
        <v>3</v>
      </c>
      <c r="AX33" s="30">
        <v>7</v>
      </c>
      <c r="AY33" s="13">
        <v>4</v>
      </c>
      <c r="AZ33" s="11">
        <v>4</v>
      </c>
      <c r="BA33" s="13">
        <v>3</v>
      </c>
      <c r="BB33" s="13">
        <v>3</v>
      </c>
      <c r="BC33" s="13">
        <v>7</v>
      </c>
      <c r="BD33" s="13">
        <f t="shared" si="9"/>
        <v>31</v>
      </c>
      <c r="BE33" s="58">
        <f t="shared" si="10"/>
        <v>91.17647058823529</v>
      </c>
      <c r="BF33" s="11">
        <v>0</v>
      </c>
      <c r="BG33" s="13">
        <v>4</v>
      </c>
      <c r="BH33" s="11">
        <v>4</v>
      </c>
      <c r="BI33" s="95">
        <v>2</v>
      </c>
      <c r="BJ33" s="11">
        <v>5</v>
      </c>
      <c r="BK33" s="11">
        <v>2</v>
      </c>
      <c r="BL33" s="11">
        <v>1</v>
      </c>
      <c r="BM33" s="11">
        <f t="shared" si="0"/>
        <v>18</v>
      </c>
      <c r="BN33" s="36">
        <f t="shared" si="11"/>
        <v>94.73684210526315</v>
      </c>
      <c r="BO33" s="57">
        <v>3</v>
      </c>
      <c r="BP33" s="11">
        <v>7</v>
      </c>
      <c r="BQ33" s="11">
        <v>7</v>
      </c>
      <c r="BR33" s="11">
        <v>6</v>
      </c>
      <c r="BS33" s="11">
        <v>4</v>
      </c>
      <c r="BT33" s="11">
        <v>12</v>
      </c>
      <c r="BU33" s="11">
        <v>7</v>
      </c>
      <c r="BV33" s="22">
        <f t="shared" si="12"/>
        <v>46</v>
      </c>
      <c r="BW33" s="59">
        <f t="shared" si="13"/>
        <v>95.833333333333343</v>
      </c>
      <c r="BX33" s="51"/>
      <c r="BY33" s="52"/>
      <c r="BZ33" s="52"/>
      <c r="CA33" s="52"/>
      <c r="CB33" s="52"/>
      <c r="CC33" s="52"/>
      <c r="CD33" s="52"/>
      <c r="CE33" s="52"/>
      <c r="CF33" s="52"/>
      <c r="CG33" s="53"/>
    </row>
    <row r="34" spans="1:85" ht="18">
      <c r="A34" s="32">
        <v>30</v>
      </c>
      <c r="B34" s="38" t="s">
        <v>49</v>
      </c>
      <c r="C34" s="11">
        <v>1</v>
      </c>
      <c r="D34" s="12">
        <v>2</v>
      </c>
      <c r="E34" s="12">
        <v>4</v>
      </c>
      <c r="F34" s="11">
        <v>3</v>
      </c>
      <c r="G34" s="12">
        <v>1</v>
      </c>
      <c r="H34" s="12">
        <v>2</v>
      </c>
      <c r="I34" s="12">
        <v>5</v>
      </c>
      <c r="J34" s="12"/>
      <c r="K34" s="12"/>
      <c r="L34" s="30"/>
      <c r="M34" s="13">
        <f t="shared" si="1"/>
        <v>18</v>
      </c>
      <c r="N34" s="13">
        <f t="shared" si="2"/>
        <v>78.260869565217391</v>
      </c>
      <c r="O34" s="12">
        <v>2</v>
      </c>
      <c r="P34" s="12">
        <v>2</v>
      </c>
      <c r="Q34" s="12">
        <v>8</v>
      </c>
      <c r="R34" s="11">
        <v>0</v>
      </c>
      <c r="S34" s="34">
        <v>2</v>
      </c>
      <c r="T34" s="13">
        <v>0</v>
      </c>
      <c r="U34" s="11">
        <v>3</v>
      </c>
      <c r="V34" s="30"/>
      <c r="W34" s="30"/>
      <c r="X34" s="13"/>
      <c r="Y34" s="30"/>
      <c r="Z34" s="13">
        <f t="shared" si="3"/>
        <v>17</v>
      </c>
      <c r="AA34" s="13">
        <f t="shared" si="4"/>
        <v>80.952380952380949</v>
      </c>
      <c r="AB34" s="11">
        <v>3</v>
      </c>
      <c r="AC34" s="11">
        <v>2</v>
      </c>
      <c r="AD34" s="12">
        <v>4</v>
      </c>
      <c r="AE34" s="11">
        <v>4</v>
      </c>
      <c r="AF34" s="12">
        <v>4</v>
      </c>
      <c r="AG34" s="11">
        <v>2</v>
      </c>
      <c r="AH34" s="11">
        <v>3</v>
      </c>
      <c r="AI34" s="11"/>
      <c r="AJ34" s="11"/>
      <c r="AK34" s="11"/>
      <c r="AL34" s="13">
        <f t="shared" si="5"/>
        <v>22</v>
      </c>
      <c r="AM34" s="54">
        <f t="shared" si="6"/>
        <v>81.481481481481481</v>
      </c>
      <c r="AN34" s="55">
        <v>1</v>
      </c>
      <c r="AO34" s="12">
        <v>1</v>
      </c>
      <c r="AP34" s="13">
        <v>5</v>
      </c>
      <c r="AQ34" s="11">
        <v>4</v>
      </c>
      <c r="AR34" s="13">
        <v>1</v>
      </c>
      <c r="AS34" s="12">
        <v>0</v>
      </c>
      <c r="AT34" s="30">
        <v>3</v>
      </c>
      <c r="AU34" s="13">
        <f t="shared" si="7"/>
        <v>15</v>
      </c>
      <c r="AV34" s="56">
        <f t="shared" si="8"/>
        <v>83.333333333333343</v>
      </c>
      <c r="AW34" s="57">
        <v>2</v>
      </c>
      <c r="AX34" s="30">
        <v>6</v>
      </c>
      <c r="AY34" s="13">
        <v>5</v>
      </c>
      <c r="AZ34" s="11">
        <v>4</v>
      </c>
      <c r="BA34" s="13">
        <v>3</v>
      </c>
      <c r="BB34" s="13">
        <v>3</v>
      </c>
      <c r="BC34" s="13">
        <v>6</v>
      </c>
      <c r="BD34" s="13">
        <f t="shared" si="9"/>
        <v>29</v>
      </c>
      <c r="BE34" s="58">
        <f t="shared" si="10"/>
        <v>85.294117647058826</v>
      </c>
      <c r="BF34" s="11">
        <v>0</v>
      </c>
      <c r="BG34" s="13">
        <v>3</v>
      </c>
      <c r="BH34" s="11">
        <v>5</v>
      </c>
      <c r="BI34" s="95">
        <v>2</v>
      </c>
      <c r="BJ34" s="11">
        <v>4</v>
      </c>
      <c r="BK34" s="11">
        <v>2</v>
      </c>
      <c r="BL34" s="11">
        <v>1</v>
      </c>
      <c r="BM34" s="11">
        <f t="shared" si="0"/>
        <v>17</v>
      </c>
      <c r="BN34" s="36">
        <f t="shared" si="11"/>
        <v>89.473684210526315</v>
      </c>
      <c r="BO34" s="57">
        <v>0</v>
      </c>
      <c r="BP34" s="11">
        <v>5</v>
      </c>
      <c r="BQ34" s="11">
        <v>7</v>
      </c>
      <c r="BR34" s="11">
        <v>5</v>
      </c>
      <c r="BS34" s="11">
        <v>4</v>
      </c>
      <c r="BT34" s="11">
        <v>12</v>
      </c>
      <c r="BU34" s="11">
        <v>7</v>
      </c>
      <c r="BV34" s="22">
        <f t="shared" si="12"/>
        <v>40</v>
      </c>
      <c r="BW34" s="59">
        <f t="shared" si="13"/>
        <v>83.333333333333343</v>
      </c>
      <c r="BX34" s="51"/>
      <c r="BY34" s="52"/>
      <c r="BZ34" s="52"/>
      <c r="CA34" s="52"/>
      <c r="CB34" s="52"/>
      <c r="CC34" s="52"/>
      <c r="CD34" s="52"/>
      <c r="CE34" s="52"/>
      <c r="CF34" s="52"/>
      <c r="CG34" s="53"/>
    </row>
    <row r="35" spans="1:85" ht="18">
      <c r="A35" s="24">
        <v>31</v>
      </c>
      <c r="B35" s="38" t="s">
        <v>50</v>
      </c>
      <c r="C35" s="11">
        <v>1</v>
      </c>
      <c r="D35" s="12">
        <v>1</v>
      </c>
      <c r="E35" s="12">
        <v>4</v>
      </c>
      <c r="F35" s="11">
        <v>3</v>
      </c>
      <c r="G35" s="12">
        <v>2</v>
      </c>
      <c r="H35" s="12">
        <v>3</v>
      </c>
      <c r="I35" s="12">
        <v>2</v>
      </c>
      <c r="J35" s="12"/>
      <c r="K35" s="12"/>
      <c r="L35" s="30"/>
      <c r="M35" s="13">
        <f t="shared" si="1"/>
        <v>16</v>
      </c>
      <c r="N35" s="13">
        <f t="shared" si="2"/>
        <v>69.565217391304344</v>
      </c>
      <c r="O35" s="12">
        <v>1</v>
      </c>
      <c r="P35" s="12">
        <v>1</v>
      </c>
      <c r="Q35" s="12">
        <v>7</v>
      </c>
      <c r="R35" s="11">
        <v>0</v>
      </c>
      <c r="S35" s="34">
        <v>2</v>
      </c>
      <c r="T35" s="13">
        <v>0</v>
      </c>
      <c r="U35" s="11">
        <v>0</v>
      </c>
      <c r="V35" s="30"/>
      <c r="W35" s="30"/>
      <c r="X35" s="13"/>
      <c r="Y35" s="30"/>
      <c r="Z35" s="13">
        <f t="shared" si="3"/>
        <v>11</v>
      </c>
      <c r="AA35" s="13">
        <f t="shared" si="4"/>
        <v>52.380952380952387</v>
      </c>
      <c r="AB35" s="11">
        <v>2</v>
      </c>
      <c r="AC35" s="11">
        <v>1</v>
      </c>
      <c r="AD35" s="12">
        <v>4</v>
      </c>
      <c r="AE35" s="11">
        <v>3</v>
      </c>
      <c r="AF35" s="12">
        <v>5</v>
      </c>
      <c r="AG35" s="11">
        <v>2</v>
      </c>
      <c r="AH35" s="11">
        <v>0</v>
      </c>
      <c r="AI35" s="11"/>
      <c r="AJ35" s="11"/>
      <c r="AK35" s="11"/>
      <c r="AL35" s="13">
        <f t="shared" si="5"/>
        <v>17</v>
      </c>
      <c r="AM35" s="54">
        <f t="shared" si="6"/>
        <v>62.962962962962962</v>
      </c>
      <c r="AN35" s="55">
        <v>1</v>
      </c>
      <c r="AO35" s="12">
        <v>2</v>
      </c>
      <c r="AP35" s="13">
        <v>4</v>
      </c>
      <c r="AQ35" s="11">
        <v>3</v>
      </c>
      <c r="AR35" s="13">
        <v>1</v>
      </c>
      <c r="AS35" s="12">
        <v>0</v>
      </c>
      <c r="AT35" s="30">
        <v>1</v>
      </c>
      <c r="AU35" s="13">
        <f t="shared" si="7"/>
        <v>12</v>
      </c>
      <c r="AV35" s="56">
        <f t="shared" si="8"/>
        <v>66.666666666666657</v>
      </c>
      <c r="AW35" s="55">
        <v>0</v>
      </c>
      <c r="AX35" s="30">
        <v>8</v>
      </c>
      <c r="AY35" s="13">
        <v>5</v>
      </c>
      <c r="AZ35" s="11">
        <v>3</v>
      </c>
      <c r="BA35" s="13">
        <v>3</v>
      </c>
      <c r="BB35" s="13">
        <v>3</v>
      </c>
      <c r="BC35" s="13">
        <v>2</v>
      </c>
      <c r="BD35" s="13">
        <f t="shared" si="9"/>
        <v>24</v>
      </c>
      <c r="BE35" s="58">
        <f t="shared" si="10"/>
        <v>70.588235294117652</v>
      </c>
      <c r="BF35" s="11">
        <v>0</v>
      </c>
      <c r="BG35" s="13">
        <v>2</v>
      </c>
      <c r="BH35" s="11">
        <v>4</v>
      </c>
      <c r="BI35" s="95">
        <v>2</v>
      </c>
      <c r="BJ35" s="11">
        <v>5</v>
      </c>
      <c r="BK35" s="11">
        <v>2</v>
      </c>
      <c r="BL35" s="11">
        <v>0</v>
      </c>
      <c r="BM35" s="11">
        <f t="shared" si="0"/>
        <v>15</v>
      </c>
      <c r="BN35" s="36">
        <f t="shared" si="11"/>
        <v>78.94736842105263</v>
      </c>
      <c r="BO35" s="57">
        <v>2</v>
      </c>
      <c r="BP35" s="11">
        <v>7</v>
      </c>
      <c r="BQ35" s="11">
        <v>6</v>
      </c>
      <c r="BR35" s="11">
        <v>6</v>
      </c>
      <c r="BS35" s="11">
        <v>5</v>
      </c>
      <c r="BT35" s="11">
        <v>12</v>
      </c>
      <c r="BU35" s="11">
        <v>2</v>
      </c>
      <c r="BV35" s="22">
        <f t="shared" si="12"/>
        <v>40</v>
      </c>
      <c r="BW35" s="59">
        <f t="shared" si="13"/>
        <v>83.333333333333343</v>
      </c>
      <c r="BX35" s="51"/>
      <c r="BY35" s="52"/>
      <c r="BZ35" s="52"/>
      <c r="CA35" s="52"/>
      <c r="CB35" s="52"/>
      <c r="CC35" s="52"/>
      <c r="CD35" s="52"/>
      <c r="CE35" s="52"/>
      <c r="CF35" s="52"/>
      <c r="CG35" s="53"/>
    </row>
    <row r="36" spans="1:85" ht="18">
      <c r="A36" s="32">
        <v>32</v>
      </c>
      <c r="B36" s="38" t="s">
        <v>51</v>
      </c>
      <c r="C36" s="11">
        <v>1</v>
      </c>
      <c r="D36" s="12">
        <v>2</v>
      </c>
      <c r="E36" s="12">
        <v>4</v>
      </c>
      <c r="F36" s="11">
        <v>1</v>
      </c>
      <c r="G36" s="12">
        <v>2</v>
      </c>
      <c r="H36" s="12">
        <v>3</v>
      </c>
      <c r="I36" s="12">
        <v>2</v>
      </c>
      <c r="J36" s="12"/>
      <c r="K36" s="12"/>
      <c r="L36" s="30"/>
      <c r="M36" s="13">
        <f t="shared" si="1"/>
        <v>15</v>
      </c>
      <c r="N36" s="13">
        <f t="shared" si="2"/>
        <v>65.217391304347828</v>
      </c>
      <c r="O36" s="12">
        <v>1</v>
      </c>
      <c r="P36" s="12">
        <v>2</v>
      </c>
      <c r="Q36" s="12">
        <v>7</v>
      </c>
      <c r="R36" s="11">
        <v>0</v>
      </c>
      <c r="S36" s="34">
        <v>2</v>
      </c>
      <c r="T36" s="13">
        <v>0</v>
      </c>
      <c r="U36" s="11">
        <v>2</v>
      </c>
      <c r="V36" s="30"/>
      <c r="W36" s="30"/>
      <c r="X36" s="13"/>
      <c r="Y36" s="30"/>
      <c r="Z36" s="13">
        <f t="shared" si="3"/>
        <v>14</v>
      </c>
      <c r="AA36" s="13">
        <f t="shared" si="4"/>
        <v>66.666666666666657</v>
      </c>
      <c r="AB36" s="11">
        <v>2</v>
      </c>
      <c r="AC36" s="11">
        <v>2</v>
      </c>
      <c r="AD36" s="12">
        <v>3</v>
      </c>
      <c r="AE36" s="11">
        <v>1</v>
      </c>
      <c r="AF36" s="12">
        <v>6</v>
      </c>
      <c r="AG36" s="11">
        <v>2</v>
      </c>
      <c r="AH36" s="11">
        <v>1</v>
      </c>
      <c r="AI36" s="11"/>
      <c r="AJ36" s="11"/>
      <c r="AK36" s="11"/>
      <c r="AL36" s="13">
        <f t="shared" si="5"/>
        <v>17</v>
      </c>
      <c r="AM36" s="54">
        <f t="shared" si="6"/>
        <v>62.962962962962962</v>
      </c>
      <c r="AN36" s="55">
        <v>1</v>
      </c>
      <c r="AO36" s="12">
        <v>2</v>
      </c>
      <c r="AP36" s="13">
        <v>4</v>
      </c>
      <c r="AQ36" s="11">
        <v>3</v>
      </c>
      <c r="AR36" s="13">
        <v>0</v>
      </c>
      <c r="AS36" s="12">
        <v>0</v>
      </c>
      <c r="AT36" s="30">
        <v>2</v>
      </c>
      <c r="AU36" s="13">
        <f t="shared" si="7"/>
        <v>12</v>
      </c>
      <c r="AV36" s="56">
        <f t="shared" si="8"/>
        <v>66.666666666666657</v>
      </c>
      <c r="AW36" s="57">
        <v>2</v>
      </c>
      <c r="AX36" s="30">
        <v>7</v>
      </c>
      <c r="AY36" s="13">
        <v>4</v>
      </c>
      <c r="AZ36" s="11">
        <v>3</v>
      </c>
      <c r="BA36" s="13">
        <v>3</v>
      </c>
      <c r="BB36" s="13">
        <v>3</v>
      </c>
      <c r="BC36" s="13">
        <v>4</v>
      </c>
      <c r="BD36" s="13">
        <f t="shared" si="9"/>
        <v>26</v>
      </c>
      <c r="BE36" s="58">
        <f t="shared" si="10"/>
        <v>76.470588235294116</v>
      </c>
      <c r="BF36" s="11">
        <v>0</v>
      </c>
      <c r="BG36" s="13">
        <v>4</v>
      </c>
      <c r="BH36" s="11">
        <v>3</v>
      </c>
      <c r="BI36" s="95">
        <v>1</v>
      </c>
      <c r="BJ36" s="11">
        <v>5</v>
      </c>
      <c r="BK36" s="11">
        <v>2</v>
      </c>
      <c r="BL36" s="11">
        <v>1</v>
      </c>
      <c r="BM36" s="11">
        <f t="shared" ref="BM36:BM60" si="14">SUM(BF36:BL36)</f>
        <v>16</v>
      </c>
      <c r="BN36" s="36">
        <f t="shared" si="11"/>
        <v>84.210526315789465</v>
      </c>
      <c r="BO36" s="57">
        <v>3</v>
      </c>
      <c r="BP36" s="11">
        <v>6</v>
      </c>
      <c r="BQ36" s="11">
        <v>5</v>
      </c>
      <c r="BR36" s="11">
        <v>5</v>
      </c>
      <c r="BS36" s="11">
        <v>4</v>
      </c>
      <c r="BT36" s="11">
        <v>12</v>
      </c>
      <c r="BU36" s="11">
        <v>5</v>
      </c>
      <c r="BV36" s="22">
        <f t="shared" si="12"/>
        <v>40</v>
      </c>
      <c r="BW36" s="59">
        <f t="shared" si="13"/>
        <v>83.333333333333343</v>
      </c>
      <c r="BX36" s="51"/>
      <c r="BY36" s="52"/>
      <c r="BZ36" s="52"/>
      <c r="CA36" s="52"/>
      <c r="CB36" s="52"/>
      <c r="CC36" s="52"/>
      <c r="CD36" s="52"/>
      <c r="CE36" s="52"/>
      <c r="CF36" s="52"/>
      <c r="CG36" s="53"/>
    </row>
    <row r="37" spans="1:85" ht="18">
      <c r="A37" s="24">
        <v>33</v>
      </c>
      <c r="B37" s="38" t="s">
        <v>52</v>
      </c>
      <c r="C37" s="11">
        <v>2</v>
      </c>
      <c r="D37" s="12">
        <v>2</v>
      </c>
      <c r="E37" s="12">
        <v>4</v>
      </c>
      <c r="F37" s="11">
        <v>4</v>
      </c>
      <c r="G37" s="12">
        <v>2</v>
      </c>
      <c r="H37" s="12">
        <v>3</v>
      </c>
      <c r="I37" s="12">
        <v>5</v>
      </c>
      <c r="J37" s="12"/>
      <c r="K37" s="12"/>
      <c r="L37" s="30"/>
      <c r="M37" s="13">
        <f t="shared" si="1"/>
        <v>22</v>
      </c>
      <c r="N37" s="13">
        <f t="shared" si="2"/>
        <v>95.652173913043484</v>
      </c>
      <c r="O37" s="12">
        <v>3</v>
      </c>
      <c r="P37" s="12">
        <v>1</v>
      </c>
      <c r="Q37" s="12">
        <v>8</v>
      </c>
      <c r="R37" s="11">
        <v>1</v>
      </c>
      <c r="S37" s="34">
        <v>2</v>
      </c>
      <c r="T37" s="13">
        <v>0</v>
      </c>
      <c r="U37" s="11">
        <v>4</v>
      </c>
      <c r="V37" s="30"/>
      <c r="W37" s="30"/>
      <c r="X37" s="13"/>
      <c r="Y37" s="30"/>
      <c r="Z37" s="13">
        <f t="shared" si="3"/>
        <v>19</v>
      </c>
      <c r="AA37" s="13">
        <f t="shared" si="4"/>
        <v>90.476190476190482</v>
      </c>
      <c r="AB37" s="11">
        <v>2</v>
      </c>
      <c r="AC37" s="11">
        <v>2</v>
      </c>
      <c r="AD37" s="12">
        <v>4</v>
      </c>
      <c r="AE37" s="11">
        <v>4</v>
      </c>
      <c r="AF37" s="12">
        <v>7</v>
      </c>
      <c r="AG37" s="11">
        <v>2</v>
      </c>
      <c r="AH37" s="11">
        <v>4</v>
      </c>
      <c r="AI37" s="11"/>
      <c r="AJ37" s="11"/>
      <c r="AK37" s="11"/>
      <c r="AL37" s="13">
        <f t="shared" si="5"/>
        <v>25</v>
      </c>
      <c r="AM37" s="54">
        <f t="shared" si="6"/>
        <v>92.592592592592595</v>
      </c>
      <c r="AN37" s="55">
        <v>2</v>
      </c>
      <c r="AO37" s="12">
        <v>2</v>
      </c>
      <c r="AP37" s="13">
        <v>4</v>
      </c>
      <c r="AQ37" s="11">
        <v>5</v>
      </c>
      <c r="AR37" s="13">
        <v>0</v>
      </c>
      <c r="AS37" s="12">
        <v>0</v>
      </c>
      <c r="AT37" s="30">
        <v>3</v>
      </c>
      <c r="AU37" s="13">
        <f t="shared" si="7"/>
        <v>16</v>
      </c>
      <c r="AV37" s="56">
        <f t="shared" si="8"/>
        <v>88.888888888888886</v>
      </c>
      <c r="AW37" s="57">
        <v>3</v>
      </c>
      <c r="AX37" s="30">
        <v>8</v>
      </c>
      <c r="AY37" s="13">
        <v>4</v>
      </c>
      <c r="AZ37" s="11">
        <v>4</v>
      </c>
      <c r="BA37" s="13">
        <v>3</v>
      </c>
      <c r="BB37" s="13">
        <v>3</v>
      </c>
      <c r="BC37" s="13">
        <v>7</v>
      </c>
      <c r="BD37" s="13">
        <f t="shared" si="9"/>
        <v>32</v>
      </c>
      <c r="BE37" s="58">
        <f t="shared" si="10"/>
        <v>94.117647058823522</v>
      </c>
      <c r="BF37" s="11">
        <v>0</v>
      </c>
      <c r="BG37" s="13">
        <v>4</v>
      </c>
      <c r="BH37" s="11">
        <v>5</v>
      </c>
      <c r="BI37" s="95">
        <v>2</v>
      </c>
      <c r="BJ37" s="11">
        <v>5</v>
      </c>
      <c r="BK37" s="11">
        <v>2</v>
      </c>
      <c r="BL37" s="11">
        <v>1</v>
      </c>
      <c r="BM37" s="11">
        <f t="shared" si="14"/>
        <v>19</v>
      </c>
      <c r="BN37" s="36">
        <f t="shared" si="11"/>
        <v>100</v>
      </c>
      <c r="BO37" s="57">
        <v>3</v>
      </c>
      <c r="BP37" s="11">
        <v>6</v>
      </c>
      <c r="BQ37" s="11">
        <v>7</v>
      </c>
      <c r="BR37" s="11">
        <v>7</v>
      </c>
      <c r="BS37" s="11">
        <v>4</v>
      </c>
      <c r="BT37" s="11">
        <v>12</v>
      </c>
      <c r="BU37" s="11">
        <v>7</v>
      </c>
      <c r="BV37" s="22">
        <f t="shared" si="12"/>
        <v>46</v>
      </c>
      <c r="BW37" s="59">
        <f t="shared" si="13"/>
        <v>95.833333333333343</v>
      </c>
      <c r="BX37" s="51"/>
      <c r="BY37" s="52"/>
      <c r="BZ37" s="52"/>
      <c r="CA37" s="52"/>
      <c r="CB37" s="52"/>
      <c r="CC37" s="52"/>
      <c r="CD37" s="52"/>
      <c r="CE37" s="52"/>
      <c r="CF37" s="52"/>
      <c r="CG37" s="53"/>
    </row>
    <row r="38" spans="1:85" ht="18">
      <c r="A38" s="32">
        <v>34</v>
      </c>
      <c r="B38" s="38" t="s">
        <v>53</v>
      </c>
      <c r="C38" s="11">
        <v>2</v>
      </c>
      <c r="D38" s="12">
        <v>2</v>
      </c>
      <c r="E38" s="12">
        <v>4</v>
      </c>
      <c r="F38" s="11">
        <v>4</v>
      </c>
      <c r="G38" s="12">
        <v>2</v>
      </c>
      <c r="H38" s="12">
        <v>3</v>
      </c>
      <c r="I38" s="12">
        <v>6</v>
      </c>
      <c r="J38" s="12"/>
      <c r="K38" s="12"/>
      <c r="L38" s="30"/>
      <c r="M38" s="13">
        <f t="shared" si="1"/>
        <v>23</v>
      </c>
      <c r="N38" s="13">
        <f t="shared" si="2"/>
        <v>100</v>
      </c>
      <c r="O38" s="12">
        <v>3</v>
      </c>
      <c r="P38" s="12">
        <v>2</v>
      </c>
      <c r="Q38" s="12">
        <v>8</v>
      </c>
      <c r="R38" s="11">
        <v>1</v>
      </c>
      <c r="S38" s="34">
        <v>2</v>
      </c>
      <c r="T38" s="13">
        <v>0</v>
      </c>
      <c r="U38" s="11">
        <v>3</v>
      </c>
      <c r="V38" s="30"/>
      <c r="W38" s="30"/>
      <c r="X38" s="13"/>
      <c r="Y38" s="30"/>
      <c r="Z38" s="13">
        <f t="shared" si="3"/>
        <v>19</v>
      </c>
      <c r="AA38" s="13">
        <f t="shared" si="4"/>
        <v>90.476190476190482</v>
      </c>
      <c r="AB38" s="11">
        <v>2</v>
      </c>
      <c r="AC38" s="11">
        <v>2</v>
      </c>
      <c r="AD38" s="12">
        <v>4</v>
      </c>
      <c r="AE38" s="11">
        <v>4</v>
      </c>
      <c r="AF38" s="12">
        <v>6</v>
      </c>
      <c r="AG38" s="11">
        <v>3</v>
      </c>
      <c r="AH38" s="11">
        <v>4</v>
      </c>
      <c r="AI38" s="11"/>
      <c r="AJ38" s="11"/>
      <c r="AK38" s="11"/>
      <c r="AL38" s="13">
        <f t="shared" si="5"/>
        <v>25</v>
      </c>
      <c r="AM38" s="54">
        <f t="shared" si="6"/>
        <v>92.592592592592595</v>
      </c>
      <c r="AN38" s="55">
        <v>2</v>
      </c>
      <c r="AO38" s="12">
        <v>2</v>
      </c>
      <c r="AP38" s="13">
        <v>5</v>
      </c>
      <c r="AQ38" s="11">
        <v>5</v>
      </c>
      <c r="AR38" s="13">
        <v>0</v>
      </c>
      <c r="AS38" s="12">
        <v>0</v>
      </c>
      <c r="AT38" s="30">
        <v>3</v>
      </c>
      <c r="AU38" s="13">
        <f t="shared" si="7"/>
        <v>17</v>
      </c>
      <c r="AV38" s="56">
        <f t="shared" si="8"/>
        <v>94.444444444444443</v>
      </c>
      <c r="AW38" s="57">
        <v>3</v>
      </c>
      <c r="AX38" s="30">
        <v>8</v>
      </c>
      <c r="AY38" s="13">
        <v>5</v>
      </c>
      <c r="AZ38" s="11">
        <v>4</v>
      </c>
      <c r="BA38" s="13">
        <v>3</v>
      </c>
      <c r="BB38" s="13">
        <v>3</v>
      </c>
      <c r="BC38" s="13">
        <v>6</v>
      </c>
      <c r="BD38" s="13">
        <f t="shared" si="9"/>
        <v>32</v>
      </c>
      <c r="BE38" s="58">
        <f t="shared" si="10"/>
        <v>94.117647058823522</v>
      </c>
      <c r="BF38" s="11">
        <v>0</v>
      </c>
      <c r="BG38" s="13">
        <v>4</v>
      </c>
      <c r="BH38" s="11">
        <v>5</v>
      </c>
      <c r="BI38" s="95">
        <v>2</v>
      </c>
      <c r="BJ38" s="11">
        <v>4</v>
      </c>
      <c r="BK38" s="11">
        <v>2</v>
      </c>
      <c r="BL38" s="11">
        <v>1</v>
      </c>
      <c r="BM38" s="11">
        <f t="shared" si="14"/>
        <v>18</v>
      </c>
      <c r="BN38" s="36">
        <f t="shared" si="11"/>
        <v>94.73684210526315</v>
      </c>
      <c r="BO38" s="57">
        <v>3</v>
      </c>
      <c r="BP38" s="11">
        <v>7</v>
      </c>
      <c r="BQ38" s="11">
        <v>6</v>
      </c>
      <c r="BR38" s="11">
        <v>6</v>
      </c>
      <c r="BS38" s="11">
        <v>4</v>
      </c>
      <c r="BT38" s="11">
        <v>12</v>
      </c>
      <c r="BU38" s="11">
        <v>7</v>
      </c>
      <c r="BV38" s="22">
        <f t="shared" si="12"/>
        <v>45</v>
      </c>
      <c r="BW38" s="59">
        <f t="shared" si="13"/>
        <v>93.75</v>
      </c>
      <c r="BX38" s="51"/>
      <c r="BY38" s="52"/>
      <c r="BZ38" s="52"/>
      <c r="CA38" s="52"/>
      <c r="CB38" s="52"/>
      <c r="CC38" s="52"/>
      <c r="CD38" s="52"/>
      <c r="CE38" s="52"/>
      <c r="CF38" s="52"/>
      <c r="CG38" s="53"/>
    </row>
    <row r="39" spans="1:85" ht="18">
      <c r="A39" s="24">
        <v>35</v>
      </c>
      <c r="B39" s="38" t="s">
        <v>54</v>
      </c>
      <c r="C39" s="11">
        <v>2</v>
      </c>
      <c r="D39" s="12">
        <v>0</v>
      </c>
      <c r="E39" s="12">
        <v>4</v>
      </c>
      <c r="F39" s="11">
        <v>4</v>
      </c>
      <c r="G39" s="12">
        <v>2</v>
      </c>
      <c r="H39" s="12">
        <v>3</v>
      </c>
      <c r="I39" s="12">
        <v>5</v>
      </c>
      <c r="J39" s="12"/>
      <c r="K39" s="12"/>
      <c r="L39" s="30"/>
      <c r="M39" s="13">
        <f t="shared" si="1"/>
        <v>20</v>
      </c>
      <c r="N39" s="13">
        <f t="shared" si="2"/>
        <v>86.956521739130437</v>
      </c>
      <c r="O39" s="12">
        <v>2</v>
      </c>
      <c r="P39" s="12">
        <v>3</v>
      </c>
      <c r="Q39" s="12">
        <v>7</v>
      </c>
      <c r="R39" s="11">
        <v>0</v>
      </c>
      <c r="S39" s="34">
        <v>2</v>
      </c>
      <c r="T39" s="13">
        <v>0</v>
      </c>
      <c r="U39" s="11">
        <v>4</v>
      </c>
      <c r="V39" s="30"/>
      <c r="W39" s="30"/>
      <c r="X39" s="13"/>
      <c r="Y39" s="30"/>
      <c r="Z39" s="13">
        <f t="shared" si="3"/>
        <v>18</v>
      </c>
      <c r="AA39" s="13">
        <f t="shared" si="4"/>
        <v>85.714285714285708</v>
      </c>
      <c r="AB39" s="11">
        <v>3</v>
      </c>
      <c r="AC39" s="11">
        <v>2</v>
      </c>
      <c r="AD39" s="12">
        <v>4</v>
      </c>
      <c r="AE39" s="11">
        <v>3</v>
      </c>
      <c r="AF39" s="12">
        <v>6</v>
      </c>
      <c r="AG39" s="11">
        <v>1</v>
      </c>
      <c r="AH39" s="11">
        <v>4</v>
      </c>
      <c r="AI39" s="11"/>
      <c r="AJ39" s="11"/>
      <c r="AK39" s="11"/>
      <c r="AL39" s="13">
        <f t="shared" si="5"/>
        <v>23</v>
      </c>
      <c r="AM39" s="54">
        <f t="shared" si="6"/>
        <v>85.18518518518519</v>
      </c>
      <c r="AN39" s="55">
        <v>1</v>
      </c>
      <c r="AO39" s="12">
        <v>2</v>
      </c>
      <c r="AP39" s="13">
        <v>5</v>
      </c>
      <c r="AQ39" s="11">
        <v>4</v>
      </c>
      <c r="AR39" s="13">
        <v>1</v>
      </c>
      <c r="AS39" s="12">
        <v>0</v>
      </c>
      <c r="AT39" s="30">
        <v>3</v>
      </c>
      <c r="AU39" s="13">
        <f t="shared" si="7"/>
        <v>16</v>
      </c>
      <c r="AV39" s="56">
        <f t="shared" si="8"/>
        <v>88.888888888888886</v>
      </c>
      <c r="AW39" s="57">
        <v>2</v>
      </c>
      <c r="AX39" s="30">
        <v>8</v>
      </c>
      <c r="AY39" s="13">
        <v>5</v>
      </c>
      <c r="AZ39" s="11">
        <v>4</v>
      </c>
      <c r="BA39" s="13">
        <v>3</v>
      </c>
      <c r="BB39" s="13">
        <v>3</v>
      </c>
      <c r="BC39" s="13">
        <v>7</v>
      </c>
      <c r="BD39" s="13">
        <f t="shared" si="9"/>
        <v>32</v>
      </c>
      <c r="BE39" s="58">
        <f t="shared" si="10"/>
        <v>94.117647058823522</v>
      </c>
      <c r="BF39" s="11">
        <v>0</v>
      </c>
      <c r="BG39" s="13">
        <v>4</v>
      </c>
      <c r="BH39" s="11">
        <v>5</v>
      </c>
      <c r="BI39" s="95">
        <v>2</v>
      </c>
      <c r="BJ39" s="11">
        <v>5</v>
      </c>
      <c r="BK39" s="11">
        <v>2</v>
      </c>
      <c r="BL39" s="11">
        <v>1</v>
      </c>
      <c r="BM39" s="11">
        <f t="shared" si="14"/>
        <v>19</v>
      </c>
      <c r="BN39" s="36">
        <f t="shared" si="11"/>
        <v>100</v>
      </c>
      <c r="BO39" s="57">
        <v>3</v>
      </c>
      <c r="BP39" s="11">
        <v>7</v>
      </c>
      <c r="BQ39" s="11">
        <v>7</v>
      </c>
      <c r="BR39" s="11">
        <v>7</v>
      </c>
      <c r="BS39" s="11">
        <v>5</v>
      </c>
      <c r="BT39" s="11">
        <v>11</v>
      </c>
      <c r="BU39" s="11">
        <v>7</v>
      </c>
      <c r="BV39" s="22">
        <f t="shared" si="12"/>
        <v>47</v>
      </c>
      <c r="BW39" s="59">
        <f t="shared" si="13"/>
        <v>97.916666666666657</v>
      </c>
      <c r="BX39" s="51"/>
      <c r="BY39" s="52"/>
      <c r="BZ39" s="52"/>
      <c r="CA39" s="52"/>
      <c r="CB39" s="52"/>
      <c r="CC39" s="52"/>
      <c r="CD39" s="52"/>
      <c r="CE39" s="52"/>
      <c r="CF39" s="52"/>
      <c r="CG39" s="53"/>
    </row>
    <row r="40" spans="1:85" ht="18">
      <c r="A40" s="32">
        <v>36</v>
      </c>
      <c r="B40" s="38" t="s">
        <v>55</v>
      </c>
      <c r="C40" s="11">
        <v>2</v>
      </c>
      <c r="D40" s="12">
        <v>2</v>
      </c>
      <c r="E40" s="12">
        <v>2</v>
      </c>
      <c r="F40" s="11">
        <v>3</v>
      </c>
      <c r="G40" s="12">
        <v>2</v>
      </c>
      <c r="H40" s="12">
        <v>2</v>
      </c>
      <c r="I40" s="12">
        <v>4</v>
      </c>
      <c r="J40" s="12"/>
      <c r="K40" s="12"/>
      <c r="L40" s="30"/>
      <c r="M40" s="13">
        <f t="shared" si="1"/>
        <v>17</v>
      </c>
      <c r="N40" s="13">
        <f t="shared" si="2"/>
        <v>73.91304347826086</v>
      </c>
      <c r="O40" s="12">
        <v>2</v>
      </c>
      <c r="P40" s="12">
        <v>2</v>
      </c>
      <c r="Q40" s="12">
        <v>5</v>
      </c>
      <c r="R40" s="11">
        <v>1</v>
      </c>
      <c r="S40" s="34">
        <v>2</v>
      </c>
      <c r="T40" s="13">
        <v>0</v>
      </c>
      <c r="U40" s="11">
        <v>1</v>
      </c>
      <c r="V40" s="30"/>
      <c r="W40" s="30"/>
      <c r="X40" s="13"/>
      <c r="Y40" s="30"/>
      <c r="Z40" s="13">
        <f t="shared" si="3"/>
        <v>13</v>
      </c>
      <c r="AA40" s="13">
        <f t="shared" si="4"/>
        <v>61.904761904761905</v>
      </c>
      <c r="AB40" s="11">
        <v>2</v>
      </c>
      <c r="AC40" s="11">
        <v>0</v>
      </c>
      <c r="AD40" s="12">
        <v>1</v>
      </c>
      <c r="AE40" s="11">
        <v>2</v>
      </c>
      <c r="AF40" s="12">
        <v>4</v>
      </c>
      <c r="AG40" s="11">
        <v>1</v>
      </c>
      <c r="AH40" s="11">
        <v>2</v>
      </c>
      <c r="AI40" s="11"/>
      <c r="AJ40" s="11"/>
      <c r="AK40" s="11"/>
      <c r="AL40" s="13">
        <f t="shared" si="5"/>
        <v>12</v>
      </c>
      <c r="AM40" s="54">
        <f t="shared" si="6"/>
        <v>44.444444444444443</v>
      </c>
      <c r="AN40" s="55">
        <v>1</v>
      </c>
      <c r="AO40" s="12">
        <v>1</v>
      </c>
      <c r="AP40" s="13">
        <v>3</v>
      </c>
      <c r="AQ40" s="11">
        <v>4</v>
      </c>
      <c r="AR40" s="13">
        <v>1</v>
      </c>
      <c r="AS40" s="12">
        <v>0</v>
      </c>
      <c r="AT40" s="30">
        <v>3</v>
      </c>
      <c r="AU40" s="13">
        <f t="shared" si="7"/>
        <v>13</v>
      </c>
      <c r="AV40" s="56">
        <f t="shared" si="8"/>
        <v>72.222222222222214</v>
      </c>
      <c r="AW40" s="57">
        <v>2</v>
      </c>
      <c r="AX40" s="30">
        <v>6</v>
      </c>
      <c r="AY40" s="13">
        <v>3</v>
      </c>
      <c r="AZ40" s="11">
        <v>3</v>
      </c>
      <c r="BA40" s="13">
        <v>2</v>
      </c>
      <c r="BB40" s="13">
        <v>1</v>
      </c>
      <c r="BC40" s="13">
        <v>5</v>
      </c>
      <c r="BD40" s="13">
        <f t="shared" si="9"/>
        <v>22</v>
      </c>
      <c r="BE40" s="58">
        <f t="shared" si="10"/>
        <v>64.705882352941174</v>
      </c>
      <c r="BF40" s="11">
        <v>0</v>
      </c>
      <c r="BG40" s="13">
        <v>4</v>
      </c>
      <c r="BH40" s="11">
        <v>3</v>
      </c>
      <c r="BI40" s="95">
        <v>2</v>
      </c>
      <c r="BJ40" s="11">
        <v>4</v>
      </c>
      <c r="BK40" s="11">
        <v>2</v>
      </c>
      <c r="BL40" s="11">
        <v>1</v>
      </c>
      <c r="BM40" s="11">
        <f t="shared" si="14"/>
        <v>16</v>
      </c>
      <c r="BN40" s="36">
        <f t="shared" si="11"/>
        <v>84.210526315789465</v>
      </c>
      <c r="BO40" s="57">
        <v>3</v>
      </c>
      <c r="BP40" s="11">
        <v>7</v>
      </c>
      <c r="BQ40" s="11">
        <v>5</v>
      </c>
      <c r="BR40" s="11">
        <v>6</v>
      </c>
      <c r="BS40" s="11">
        <v>5</v>
      </c>
      <c r="BT40" s="11">
        <v>12</v>
      </c>
      <c r="BU40" s="11">
        <v>7</v>
      </c>
      <c r="BV40" s="22">
        <f t="shared" si="12"/>
        <v>45</v>
      </c>
      <c r="BW40" s="59">
        <f t="shared" si="13"/>
        <v>93.75</v>
      </c>
      <c r="BX40" s="51"/>
      <c r="BY40" s="52"/>
      <c r="BZ40" s="52"/>
      <c r="CA40" s="52"/>
      <c r="CB40" s="52"/>
      <c r="CC40" s="52"/>
      <c r="CD40" s="52"/>
      <c r="CE40" s="52"/>
      <c r="CF40" s="52"/>
      <c r="CG40" s="53"/>
    </row>
    <row r="41" spans="1:85" ht="18">
      <c r="A41" s="24">
        <v>37</v>
      </c>
      <c r="B41" s="38" t="s">
        <v>56</v>
      </c>
      <c r="C41" s="11">
        <v>0</v>
      </c>
      <c r="D41" s="12">
        <v>2</v>
      </c>
      <c r="E41" s="12">
        <v>4</v>
      </c>
      <c r="F41" s="11">
        <v>4</v>
      </c>
      <c r="G41" s="12">
        <v>2</v>
      </c>
      <c r="H41" s="12">
        <v>3</v>
      </c>
      <c r="I41" s="12">
        <v>6</v>
      </c>
      <c r="J41" s="12"/>
      <c r="K41" s="12"/>
      <c r="L41" s="30"/>
      <c r="M41" s="13">
        <f t="shared" si="1"/>
        <v>21</v>
      </c>
      <c r="N41" s="13">
        <f t="shared" si="2"/>
        <v>91.304347826086953</v>
      </c>
      <c r="O41" s="12">
        <v>2</v>
      </c>
      <c r="P41" s="12">
        <v>3</v>
      </c>
      <c r="Q41" s="12">
        <v>8</v>
      </c>
      <c r="R41" s="11">
        <v>1</v>
      </c>
      <c r="S41" s="34">
        <v>2</v>
      </c>
      <c r="T41" s="13">
        <v>0</v>
      </c>
      <c r="U41" s="11">
        <v>3</v>
      </c>
      <c r="V41" s="30"/>
      <c r="W41" s="30"/>
      <c r="X41" s="13"/>
      <c r="Y41" s="30"/>
      <c r="Z41" s="13">
        <f t="shared" si="3"/>
        <v>19</v>
      </c>
      <c r="AA41" s="13">
        <f t="shared" si="4"/>
        <v>90.476190476190482</v>
      </c>
      <c r="AB41" s="11">
        <v>2</v>
      </c>
      <c r="AC41" s="11">
        <v>2</v>
      </c>
      <c r="AD41" s="12">
        <v>4</v>
      </c>
      <c r="AE41" s="11">
        <v>3</v>
      </c>
      <c r="AF41" s="12">
        <v>7</v>
      </c>
      <c r="AG41" s="11">
        <v>2</v>
      </c>
      <c r="AH41" s="11">
        <v>3</v>
      </c>
      <c r="AI41" s="11"/>
      <c r="AJ41" s="11"/>
      <c r="AK41" s="11"/>
      <c r="AL41" s="13">
        <f t="shared" si="5"/>
        <v>23</v>
      </c>
      <c r="AM41" s="54">
        <f t="shared" si="6"/>
        <v>85.18518518518519</v>
      </c>
      <c r="AN41" s="55">
        <v>0</v>
      </c>
      <c r="AO41" s="12">
        <v>2</v>
      </c>
      <c r="AP41" s="13">
        <v>5</v>
      </c>
      <c r="AQ41" s="11">
        <v>5</v>
      </c>
      <c r="AR41" s="13">
        <v>1</v>
      </c>
      <c r="AS41" s="12">
        <v>0</v>
      </c>
      <c r="AT41" s="30">
        <v>3</v>
      </c>
      <c r="AU41" s="13">
        <f t="shared" si="7"/>
        <v>16</v>
      </c>
      <c r="AV41" s="56">
        <f t="shared" si="8"/>
        <v>88.888888888888886</v>
      </c>
      <c r="AW41" s="57">
        <v>2</v>
      </c>
      <c r="AX41" s="30">
        <v>8</v>
      </c>
      <c r="AY41" s="13">
        <v>5</v>
      </c>
      <c r="AZ41" s="11">
        <v>4</v>
      </c>
      <c r="BA41" s="13">
        <v>3</v>
      </c>
      <c r="BB41" s="13">
        <v>3</v>
      </c>
      <c r="BC41" s="13">
        <v>7</v>
      </c>
      <c r="BD41" s="13">
        <f t="shared" si="9"/>
        <v>32</v>
      </c>
      <c r="BE41" s="58">
        <f t="shared" si="10"/>
        <v>94.117647058823522</v>
      </c>
      <c r="BF41" s="11">
        <v>0</v>
      </c>
      <c r="BG41" s="13">
        <v>4</v>
      </c>
      <c r="BH41" s="11">
        <v>4</v>
      </c>
      <c r="BI41" s="95">
        <v>2</v>
      </c>
      <c r="BJ41" s="11">
        <v>5</v>
      </c>
      <c r="BK41" s="11">
        <v>2</v>
      </c>
      <c r="BL41" s="11">
        <v>1</v>
      </c>
      <c r="BM41" s="11">
        <f t="shared" si="14"/>
        <v>18</v>
      </c>
      <c r="BN41" s="36">
        <f t="shared" si="11"/>
        <v>94.73684210526315</v>
      </c>
      <c r="BO41" s="57">
        <v>3</v>
      </c>
      <c r="BP41" s="11">
        <v>7</v>
      </c>
      <c r="BQ41" s="11">
        <v>6</v>
      </c>
      <c r="BR41" s="11">
        <v>6</v>
      </c>
      <c r="BS41" s="11">
        <v>5</v>
      </c>
      <c r="BT41" s="11">
        <v>12</v>
      </c>
      <c r="BU41" s="11">
        <v>6</v>
      </c>
      <c r="BV41" s="22">
        <f t="shared" si="12"/>
        <v>45</v>
      </c>
      <c r="BW41" s="59">
        <f t="shared" si="13"/>
        <v>93.75</v>
      </c>
      <c r="BX41" s="51"/>
      <c r="BY41" s="52"/>
      <c r="BZ41" s="52"/>
      <c r="CA41" s="52"/>
      <c r="CB41" s="52"/>
      <c r="CC41" s="52"/>
      <c r="CD41" s="52"/>
      <c r="CE41" s="52"/>
      <c r="CF41" s="52"/>
      <c r="CG41" s="53"/>
    </row>
    <row r="42" spans="1:85" ht="18">
      <c r="A42" s="32">
        <v>38</v>
      </c>
      <c r="B42" s="38" t="s">
        <v>57</v>
      </c>
      <c r="C42" s="11">
        <v>1</v>
      </c>
      <c r="D42" s="12">
        <v>1</v>
      </c>
      <c r="E42" s="12">
        <v>4</v>
      </c>
      <c r="F42" s="11">
        <v>4</v>
      </c>
      <c r="G42" s="12">
        <v>2</v>
      </c>
      <c r="H42" s="12">
        <v>3</v>
      </c>
      <c r="I42" s="12">
        <v>4</v>
      </c>
      <c r="J42" s="12"/>
      <c r="K42" s="12"/>
      <c r="L42" s="30"/>
      <c r="M42" s="13">
        <f t="shared" si="1"/>
        <v>19</v>
      </c>
      <c r="N42" s="13">
        <f t="shared" si="2"/>
        <v>82.608695652173907</v>
      </c>
      <c r="O42" s="12">
        <v>2</v>
      </c>
      <c r="P42" s="12">
        <v>3</v>
      </c>
      <c r="Q42" s="12">
        <v>8</v>
      </c>
      <c r="R42" s="11">
        <v>1</v>
      </c>
      <c r="S42" s="34">
        <v>2</v>
      </c>
      <c r="T42" s="13">
        <v>0</v>
      </c>
      <c r="U42" s="11">
        <v>2</v>
      </c>
      <c r="V42" s="30"/>
      <c r="W42" s="30"/>
      <c r="X42" s="13"/>
      <c r="Y42" s="30"/>
      <c r="Z42" s="13">
        <f t="shared" si="3"/>
        <v>18</v>
      </c>
      <c r="AA42" s="13">
        <f t="shared" si="4"/>
        <v>85.714285714285708</v>
      </c>
      <c r="AB42" s="11">
        <v>3</v>
      </c>
      <c r="AC42" s="11">
        <v>2</v>
      </c>
      <c r="AD42" s="12">
        <v>4</v>
      </c>
      <c r="AE42" s="11">
        <v>3</v>
      </c>
      <c r="AF42" s="12">
        <v>7</v>
      </c>
      <c r="AG42" s="11">
        <v>3</v>
      </c>
      <c r="AH42" s="11">
        <v>3</v>
      </c>
      <c r="AI42" s="11"/>
      <c r="AJ42" s="11"/>
      <c r="AK42" s="11"/>
      <c r="AL42" s="13">
        <f t="shared" si="5"/>
        <v>25</v>
      </c>
      <c r="AM42" s="54">
        <f t="shared" si="6"/>
        <v>92.592592592592595</v>
      </c>
      <c r="AN42" s="55">
        <v>2</v>
      </c>
      <c r="AO42" s="12">
        <v>2</v>
      </c>
      <c r="AP42" s="13">
        <v>5</v>
      </c>
      <c r="AQ42" s="11">
        <v>3</v>
      </c>
      <c r="AR42" s="13">
        <v>1</v>
      </c>
      <c r="AS42" s="12">
        <v>0</v>
      </c>
      <c r="AT42" s="30">
        <v>2</v>
      </c>
      <c r="AU42" s="13">
        <f t="shared" si="7"/>
        <v>15</v>
      </c>
      <c r="AV42" s="56">
        <f t="shared" si="8"/>
        <v>83.333333333333343</v>
      </c>
      <c r="AW42" s="57">
        <v>3</v>
      </c>
      <c r="AX42" s="30">
        <v>8</v>
      </c>
      <c r="AY42" s="13">
        <v>4</v>
      </c>
      <c r="AZ42" s="11">
        <v>4</v>
      </c>
      <c r="BA42" s="13">
        <v>3</v>
      </c>
      <c r="BB42" s="13">
        <v>3</v>
      </c>
      <c r="BC42" s="13">
        <v>4</v>
      </c>
      <c r="BD42" s="13">
        <f t="shared" si="9"/>
        <v>29</v>
      </c>
      <c r="BE42" s="58">
        <f t="shared" si="10"/>
        <v>85.294117647058826</v>
      </c>
      <c r="BF42" s="11">
        <v>0</v>
      </c>
      <c r="BG42" s="13">
        <v>4</v>
      </c>
      <c r="BH42" s="11">
        <v>5</v>
      </c>
      <c r="BI42" s="95">
        <v>2</v>
      </c>
      <c r="BJ42" s="11">
        <v>4</v>
      </c>
      <c r="BK42" s="11">
        <v>2</v>
      </c>
      <c r="BL42" s="11">
        <v>1</v>
      </c>
      <c r="BM42" s="11">
        <f t="shared" si="14"/>
        <v>18</v>
      </c>
      <c r="BN42" s="36">
        <f t="shared" si="11"/>
        <v>94.73684210526315</v>
      </c>
      <c r="BO42" s="57">
        <v>2</v>
      </c>
      <c r="BP42" s="11">
        <v>7</v>
      </c>
      <c r="BQ42" s="11">
        <v>7</v>
      </c>
      <c r="BR42" s="11">
        <v>6</v>
      </c>
      <c r="BS42" s="11">
        <v>5</v>
      </c>
      <c r="BT42" s="11">
        <v>12</v>
      </c>
      <c r="BU42" s="11">
        <v>7</v>
      </c>
      <c r="BV42" s="22">
        <f t="shared" si="12"/>
        <v>46</v>
      </c>
      <c r="BW42" s="59">
        <f t="shared" si="13"/>
        <v>95.833333333333343</v>
      </c>
      <c r="BX42" s="51"/>
      <c r="BY42" s="52"/>
      <c r="BZ42" s="52"/>
      <c r="CA42" s="52"/>
      <c r="CB42" s="52"/>
      <c r="CC42" s="52"/>
      <c r="CD42" s="52"/>
      <c r="CE42" s="52"/>
      <c r="CF42" s="52"/>
      <c r="CG42" s="53"/>
    </row>
    <row r="43" spans="1:85" ht="18">
      <c r="A43" s="24">
        <v>39</v>
      </c>
      <c r="B43" s="38" t="s">
        <v>58</v>
      </c>
      <c r="C43" s="11">
        <v>0</v>
      </c>
      <c r="D43" s="12">
        <v>2</v>
      </c>
      <c r="E43" s="12">
        <v>4</v>
      </c>
      <c r="F43" s="11">
        <v>4</v>
      </c>
      <c r="G43" s="12">
        <v>1</v>
      </c>
      <c r="H43" s="12">
        <v>3</v>
      </c>
      <c r="I43" s="12">
        <v>5</v>
      </c>
      <c r="J43" s="12"/>
      <c r="K43" s="12"/>
      <c r="L43" s="30"/>
      <c r="M43" s="13">
        <f t="shared" si="1"/>
        <v>19</v>
      </c>
      <c r="N43" s="13">
        <f t="shared" si="2"/>
        <v>82.608695652173907</v>
      </c>
      <c r="O43" s="12">
        <v>1</v>
      </c>
      <c r="P43" s="12">
        <v>2</v>
      </c>
      <c r="Q43" s="12">
        <v>6</v>
      </c>
      <c r="R43" s="11">
        <v>0</v>
      </c>
      <c r="S43" s="34">
        <v>1</v>
      </c>
      <c r="T43" s="13">
        <v>0</v>
      </c>
      <c r="U43" s="11">
        <v>3</v>
      </c>
      <c r="V43" s="30"/>
      <c r="W43" s="30"/>
      <c r="X43" s="13"/>
      <c r="Y43" s="30"/>
      <c r="Z43" s="13">
        <f t="shared" si="3"/>
        <v>13</v>
      </c>
      <c r="AA43" s="13">
        <f t="shared" si="4"/>
        <v>61.904761904761905</v>
      </c>
      <c r="AB43" s="11">
        <v>0</v>
      </c>
      <c r="AC43" s="11">
        <v>0</v>
      </c>
      <c r="AD43" s="12">
        <v>3</v>
      </c>
      <c r="AE43" s="11">
        <v>2</v>
      </c>
      <c r="AF43" s="12">
        <v>4</v>
      </c>
      <c r="AG43" s="11">
        <v>2</v>
      </c>
      <c r="AH43" s="11">
        <v>2</v>
      </c>
      <c r="AI43" s="11"/>
      <c r="AJ43" s="11"/>
      <c r="AK43" s="11"/>
      <c r="AL43" s="13">
        <f t="shared" si="5"/>
        <v>13</v>
      </c>
      <c r="AM43" s="54">
        <f t="shared" si="6"/>
        <v>48.148148148148145</v>
      </c>
      <c r="AN43" s="55">
        <v>1</v>
      </c>
      <c r="AO43" s="12">
        <v>1</v>
      </c>
      <c r="AP43" s="13">
        <v>4</v>
      </c>
      <c r="AQ43" s="11">
        <v>5</v>
      </c>
      <c r="AR43" s="13">
        <v>1</v>
      </c>
      <c r="AS43" s="12">
        <v>0</v>
      </c>
      <c r="AT43" s="30">
        <v>2</v>
      </c>
      <c r="AU43" s="13">
        <f t="shared" si="7"/>
        <v>14</v>
      </c>
      <c r="AV43" s="56">
        <f t="shared" si="8"/>
        <v>77.777777777777786</v>
      </c>
      <c r="AW43" s="57">
        <v>2</v>
      </c>
      <c r="AX43" s="30">
        <v>7</v>
      </c>
      <c r="AY43" s="13">
        <v>5</v>
      </c>
      <c r="AZ43" s="11">
        <v>4</v>
      </c>
      <c r="BA43" s="13">
        <v>3</v>
      </c>
      <c r="BB43" s="13">
        <v>3</v>
      </c>
      <c r="BC43" s="13">
        <v>6</v>
      </c>
      <c r="BD43" s="13">
        <f t="shared" si="9"/>
        <v>30</v>
      </c>
      <c r="BE43" s="58">
        <f t="shared" si="10"/>
        <v>88.235294117647058</v>
      </c>
      <c r="BF43" s="11">
        <v>0</v>
      </c>
      <c r="BG43" s="13">
        <v>2</v>
      </c>
      <c r="BH43" s="11">
        <v>5</v>
      </c>
      <c r="BI43" s="95">
        <v>2</v>
      </c>
      <c r="BJ43" s="11">
        <v>5</v>
      </c>
      <c r="BK43" s="11">
        <v>1</v>
      </c>
      <c r="BL43" s="11">
        <v>1</v>
      </c>
      <c r="BM43" s="11">
        <f t="shared" si="14"/>
        <v>16</v>
      </c>
      <c r="BN43" s="36">
        <f t="shared" si="11"/>
        <v>84.210526315789465</v>
      </c>
      <c r="BO43" s="57">
        <v>2</v>
      </c>
      <c r="BP43" s="11">
        <v>7</v>
      </c>
      <c r="BQ43" s="11">
        <v>6</v>
      </c>
      <c r="BR43" s="11">
        <v>7</v>
      </c>
      <c r="BS43" s="11">
        <v>4</v>
      </c>
      <c r="BT43" s="11">
        <v>12</v>
      </c>
      <c r="BU43" s="11">
        <v>4</v>
      </c>
      <c r="BV43" s="22">
        <f t="shared" si="12"/>
        <v>42</v>
      </c>
      <c r="BW43" s="59">
        <f t="shared" si="13"/>
        <v>87.5</v>
      </c>
      <c r="BX43" s="51"/>
      <c r="BY43" s="52"/>
      <c r="BZ43" s="52"/>
      <c r="CA43" s="52"/>
      <c r="CB43" s="52"/>
      <c r="CC43" s="52"/>
      <c r="CD43" s="52"/>
      <c r="CE43" s="52"/>
      <c r="CF43" s="52"/>
      <c r="CG43" s="53"/>
    </row>
    <row r="44" spans="1:85" ht="18">
      <c r="A44" s="32">
        <v>40</v>
      </c>
      <c r="B44" s="38" t="s">
        <v>59</v>
      </c>
      <c r="C44" s="11">
        <v>2</v>
      </c>
      <c r="D44" s="12">
        <v>2</v>
      </c>
      <c r="E44" s="12">
        <v>3</v>
      </c>
      <c r="F44" s="11">
        <v>3</v>
      </c>
      <c r="G44" s="12">
        <v>2</v>
      </c>
      <c r="H44" s="12">
        <v>2</v>
      </c>
      <c r="I44" s="12">
        <v>6</v>
      </c>
      <c r="J44" s="12"/>
      <c r="K44" s="12"/>
      <c r="L44" s="30"/>
      <c r="M44" s="13">
        <f t="shared" si="1"/>
        <v>20</v>
      </c>
      <c r="N44" s="13">
        <f t="shared" si="2"/>
        <v>86.956521739130437</v>
      </c>
      <c r="O44" s="12">
        <v>3</v>
      </c>
      <c r="P44" s="12">
        <v>2</v>
      </c>
      <c r="Q44" s="12">
        <v>3</v>
      </c>
      <c r="R44" s="11">
        <v>4</v>
      </c>
      <c r="S44" s="34">
        <v>2</v>
      </c>
      <c r="T44" s="13">
        <v>0</v>
      </c>
      <c r="U44" s="11">
        <v>4</v>
      </c>
      <c r="V44" s="30"/>
      <c r="W44" s="30"/>
      <c r="X44" s="13"/>
      <c r="Y44" s="30"/>
      <c r="Z44" s="13">
        <f t="shared" si="3"/>
        <v>18</v>
      </c>
      <c r="AA44" s="13">
        <f t="shared" si="4"/>
        <v>85.714285714285708</v>
      </c>
      <c r="AB44" s="11">
        <v>3</v>
      </c>
      <c r="AC44" s="11">
        <v>2</v>
      </c>
      <c r="AD44" s="12">
        <v>3</v>
      </c>
      <c r="AE44" s="11">
        <v>4</v>
      </c>
      <c r="AF44" s="12">
        <v>7</v>
      </c>
      <c r="AG44" s="11">
        <v>1</v>
      </c>
      <c r="AH44" s="11">
        <v>4</v>
      </c>
      <c r="AI44" s="11"/>
      <c r="AJ44" s="11"/>
      <c r="AK44" s="11"/>
      <c r="AL44" s="13">
        <f t="shared" si="5"/>
        <v>24</v>
      </c>
      <c r="AM44" s="54">
        <f t="shared" si="6"/>
        <v>88.888888888888886</v>
      </c>
      <c r="AN44" s="55">
        <v>2</v>
      </c>
      <c r="AO44" s="12">
        <v>2</v>
      </c>
      <c r="AP44" s="13">
        <v>4</v>
      </c>
      <c r="AQ44" s="11">
        <v>4</v>
      </c>
      <c r="AR44" s="13">
        <v>1</v>
      </c>
      <c r="AS44" s="12">
        <v>0</v>
      </c>
      <c r="AT44" s="30">
        <v>3</v>
      </c>
      <c r="AU44" s="13">
        <f t="shared" si="7"/>
        <v>16</v>
      </c>
      <c r="AV44" s="56">
        <f t="shared" si="8"/>
        <v>88.888888888888886</v>
      </c>
      <c r="AW44" s="57">
        <v>3</v>
      </c>
      <c r="AX44" s="30">
        <v>8</v>
      </c>
      <c r="AY44" s="13">
        <v>4</v>
      </c>
      <c r="AZ44" s="11">
        <v>4</v>
      </c>
      <c r="BA44" s="13">
        <v>3</v>
      </c>
      <c r="BB44" s="13">
        <v>3</v>
      </c>
      <c r="BC44" s="13">
        <v>7</v>
      </c>
      <c r="BD44" s="13">
        <f t="shared" si="9"/>
        <v>32</v>
      </c>
      <c r="BE44" s="58">
        <f t="shared" si="10"/>
        <v>94.117647058823522</v>
      </c>
      <c r="BF44" s="11">
        <v>0</v>
      </c>
      <c r="BG44" s="13">
        <v>3</v>
      </c>
      <c r="BH44" s="11">
        <v>4</v>
      </c>
      <c r="BI44" s="95">
        <v>2</v>
      </c>
      <c r="BJ44" s="11">
        <v>5</v>
      </c>
      <c r="BK44" s="11">
        <v>2</v>
      </c>
      <c r="BL44" s="11">
        <v>1</v>
      </c>
      <c r="BM44" s="11">
        <f t="shared" si="14"/>
        <v>17</v>
      </c>
      <c r="BN44" s="36">
        <f t="shared" si="11"/>
        <v>89.473684210526315</v>
      </c>
      <c r="BO44" s="57">
        <v>3</v>
      </c>
      <c r="BP44" s="11">
        <v>7</v>
      </c>
      <c r="BQ44" s="11">
        <v>4</v>
      </c>
      <c r="BR44" s="11">
        <v>6</v>
      </c>
      <c r="BS44" s="11">
        <v>5</v>
      </c>
      <c r="BT44" s="11">
        <v>12</v>
      </c>
      <c r="BU44" s="11">
        <v>7</v>
      </c>
      <c r="BV44" s="22">
        <f t="shared" si="12"/>
        <v>44</v>
      </c>
      <c r="BW44" s="59">
        <f t="shared" si="13"/>
        <v>91.666666666666657</v>
      </c>
      <c r="BX44" s="51"/>
      <c r="BY44" s="52"/>
      <c r="BZ44" s="52"/>
      <c r="CA44" s="52"/>
      <c r="CB44" s="52"/>
      <c r="CC44" s="52"/>
      <c r="CD44" s="52"/>
      <c r="CE44" s="52"/>
      <c r="CF44" s="52"/>
      <c r="CG44" s="53"/>
    </row>
    <row r="45" spans="1:85" ht="18">
      <c r="A45" s="24">
        <v>41</v>
      </c>
      <c r="B45" s="38" t="s">
        <v>60</v>
      </c>
      <c r="C45" s="11">
        <v>2</v>
      </c>
      <c r="D45" s="12">
        <v>2</v>
      </c>
      <c r="E45" s="12">
        <v>4</v>
      </c>
      <c r="F45" s="11">
        <v>4</v>
      </c>
      <c r="G45" s="12">
        <v>2</v>
      </c>
      <c r="H45" s="12">
        <v>3</v>
      </c>
      <c r="I45" s="12">
        <v>6</v>
      </c>
      <c r="J45" s="12"/>
      <c r="K45" s="12"/>
      <c r="L45" s="30"/>
      <c r="M45" s="13">
        <f t="shared" si="1"/>
        <v>23</v>
      </c>
      <c r="N45" s="13">
        <f t="shared" si="2"/>
        <v>100</v>
      </c>
      <c r="O45" s="12">
        <v>3</v>
      </c>
      <c r="P45" s="12">
        <v>2</v>
      </c>
      <c r="Q45" s="12">
        <v>7</v>
      </c>
      <c r="R45" s="11">
        <v>1</v>
      </c>
      <c r="S45" s="34">
        <v>2</v>
      </c>
      <c r="T45" s="13">
        <v>0</v>
      </c>
      <c r="U45" s="11">
        <v>4</v>
      </c>
      <c r="V45" s="30"/>
      <c r="W45" s="30"/>
      <c r="X45" s="13"/>
      <c r="Y45" s="30"/>
      <c r="Z45" s="13">
        <f t="shared" si="3"/>
        <v>19</v>
      </c>
      <c r="AA45" s="13">
        <f t="shared" si="4"/>
        <v>90.476190476190482</v>
      </c>
      <c r="AB45" s="11">
        <v>2</v>
      </c>
      <c r="AC45" s="11">
        <v>2</v>
      </c>
      <c r="AD45" s="12">
        <v>3</v>
      </c>
      <c r="AE45" s="11">
        <v>4</v>
      </c>
      <c r="AF45" s="12">
        <v>7</v>
      </c>
      <c r="AG45" s="11">
        <v>2</v>
      </c>
      <c r="AH45" s="11">
        <v>4</v>
      </c>
      <c r="AI45" s="11"/>
      <c r="AJ45" s="11"/>
      <c r="AK45" s="11"/>
      <c r="AL45" s="13">
        <f t="shared" si="5"/>
        <v>24</v>
      </c>
      <c r="AM45" s="54">
        <f t="shared" si="6"/>
        <v>88.888888888888886</v>
      </c>
      <c r="AN45" s="55">
        <v>2</v>
      </c>
      <c r="AO45" s="12">
        <v>2</v>
      </c>
      <c r="AP45" s="13">
        <v>4</v>
      </c>
      <c r="AQ45" s="11">
        <v>5</v>
      </c>
      <c r="AR45" s="13">
        <v>1</v>
      </c>
      <c r="AS45" s="12">
        <v>0</v>
      </c>
      <c r="AT45" s="30">
        <v>3</v>
      </c>
      <c r="AU45" s="13">
        <f t="shared" si="7"/>
        <v>17</v>
      </c>
      <c r="AV45" s="56">
        <f t="shared" si="8"/>
        <v>94.444444444444443</v>
      </c>
      <c r="AW45" s="57">
        <v>3</v>
      </c>
      <c r="AX45" s="30">
        <v>8</v>
      </c>
      <c r="AY45" s="13">
        <v>4</v>
      </c>
      <c r="AZ45" s="11">
        <v>4</v>
      </c>
      <c r="BA45" s="13">
        <v>3</v>
      </c>
      <c r="BB45" s="13">
        <v>3</v>
      </c>
      <c r="BC45" s="13">
        <v>7</v>
      </c>
      <c r="BD45" s="13">
        <f t="shared" si="9"/>
        <v>32</v>
      </c>
      <c r="BE45" s="58">
        <f t="shared" si="10"/>
        <v>94.117647058823522</v>
      </c>
      <c r="BF45" s="11">
        <v>0</v>
      </c>
      <c r="BG45" s="13">
        <v>3</v>
      </c>
      <c r="BH45" s="11">
        <v>4</v>
      </c>
      <c r="BI45" s="95">
        <v>2</v>
      </c>
      <c r="BJ45" s="11">
        <v>5</v>
      </c>
      <c r="BK45" s="11">
        <v>2</v>
      </c>
      <c r="BL45" s="11">
        <v>1</v>
      </c>
      <c r="BM45" s="11">
        <f t="shared" si="14"/>
        <v>17</v>
      </c>
      <c r="BN45" s="36">
        <f t="shared" si="11"/>
        <v>89.473684210526315</v>
      </c>
      <c r="BO45" s="57">
        <v>3</v>
      </c>
      <c r="BP45" s="11">
        <v>7</v>
      </c>
      <c r="BQ45" s="11">
        <v>7</v>
      </c>
      <c r="BR45" s="11">
        <v>7</v>
      </c>
      <c r="BS45" s="11">
        <v>5</v>
      </c>
      <c r="BT45" s="11">
        <v>11</v>
      </c>
      <c r="BU45" s="11">
        <v>7</v>
      </c>
      <c r="BV45" s="22">
        <f t="shared" si="12"/>
        <v>47</v>
      </c>
      <c r="BW45" s="59">
        <f t="shared" si="13"/>
        <v>97.916666666666657</v>
      </c>
      <c r="BX45" s="51"/>
      <c r="BY45" s="52"/>
      <c r="BZ45" s="52"/>
      <c r="CA45" s="52"/>
      <c r="CB45" s="52"/>
      <c r="CC45" s="52"/>
      <c r="CD45" s="52"/>
      <c r="CE45" s="52"/>
      <c r="CF45" s="52"/>
      <c r="CG45" s="53"/>
    </row>
    <row r="46" spans="1:85" ht="18">
      <c r="A46" s="32">
        <v>42</v>
      </c>
      <c r="B46" s="38" t="s">
        <v>61</v>
      </c>
      <c r="C46" s="11">
        <v>2</v>
      </c>
      <c r="D46" s="12">
        <v>1</v>
      </c>
      <c r="E46" s="12">
        <v>4</v>
      </c>
      <c r="F46" s="11">
        <v>2</v>
      </c>
      <c r="G46" s="12">
        <v>2</v>
      </c>
      <c r="H46" s="12">
        <v>3</v>
      </c>
      <c r="I46" s="12">
        <v>4</v>
      </c>
      <c r="J46" s="12"/>
      <c r="K46" s="12"/>
      <c r="L46" s="30"/>
      <c r="M46" s="13">
        <f t="shared" si="1"/>
        <v>18</v>
      </c>
      <c r="N46" s="13">
        <f t="shared" si="2"/>
        <v>78.260869565217391</v>
      </c>
      <c r="O46" s="12">
        <v>3</v>
      </c>
      <c r="P46" s="12">
        <v>3</v>
      </c>
      <c r="Q46" s="12">
        <v>6</v>
      </c>
      <c r="R46" s="11">
        <v>0</v>
      </c>
      <c r="S46" s="34">
        <v>1</v>
      </c>
      <c r="T46" s="13">
        <v>0</v>
      </c>
      <c r="U46" s="11">
        <v>4</v>
      </c>
      <c r="V46" s="30"/>
      <c r="W46" s="30"/>
      <c r="X46" s="13"/>
      <c r="Y46" s="30"/>
      <c r="Z46" s="13">
        <f t="shared" si="3"/>
        <v>17</v>
      </c>
      <c r="AA46" s="13">
        <f t="shared" si="4"/>
        <v>80.952380952380949</v>
      </c>
      <c r="AB46" s="11">
        <v>2</v>
      </c>
      <c r="AC46" s="11">
        <v>2</v>
      </c>
      <c r="AD46" s="12">
        <v>4</v>
      </c>
      <c r="AE46" s="11">
        <v>3</v>
      </c>
      <c r="AF46" s="12">
        <v>7</v>
      </c>
      <c r="AG46" s="11">
        <v>3</v>
      </c>
      <c r="AH46" s="11">
        <v>4</v>
      </c>
      <c r="AI46" s="11"/>
      <c r="AJ46" s="11"/>
      <c r="AK46" s="11"/>
      <c r="AL46" s="13">
        <f t="shared" si="5"/>
        <v>25</v>
      </c>
      <c r="AM46" s="54">
        <f t="shared" si="6"/>
        <v>92.592592592592595</v>
      </c>
      <c r="AN46" s="55">
        <v>2</v>
      </c>
      <c r="AO46" s="12">
        <v>1</v>
      </c>
      <c r="AP46" s="13">
        <v>5</v>
      </c>
      <c r="AQ46" s="11">
        <v>3</v>
      </c>
      <c r="AR46" s="13">
        <v>0</v>
      </c>
      <c r="AS46" s="12">
        <v>0</v>
      </c>
      <c r="AT46" s="30">
        <v>2</v>
      </c>
      <c r="AU46" s="13">
        <f t="shared" si="7"/>
        <v>13</v>
      </c>
      <c r="AV46" s="56">
        <f t="shared" si="8"/>
        <v>72.222222222222214</v>
      </c>
      <c r="AW46" s="57">
        <v>3</v>
      </c>
      <c r="AX46" s="30">
        <v>6</v>
      </c>
      <c r="AY46" s="13">
        <v>5</v>
      </c>
      <c r="AZ46" s="11">
        <v>3</v>
      </c>
      <c r="BA46" s="13">
        <v>3</v>
      </c>
      <c r="BB46" s="13">
        <v>3</v>
      </c>
      <c r="BC46" s="13">
        <v>5</v>
      </c>
      <c r="BD46" s="13">
        <f t="shared" si="9"/>
        <v>28</v>
      </c>
      <c r="BE46" s="58">
        <f t="shared" si="10"/>
        <v>82.35294117647058</v>
      </c>
      <c r="BF46" s="11">
        <v>0</v>
      </c>
      <c r="BG46" s="13">
        <v>4</v>
      </c>
      <c r="BH46" s="11">
        <v>5</v>
      </c>
      <c r="BI46" s="95">
        <v>1</v>
      </c>
      <c r="BJ46" s="11">
        <v>5</v>
      </c>
      <c r="BK46" s="11">
        <v>2</v>
      </c>
      <c r="BL46" s="11">
        <v>0</v>
      </c>
      <c r="BM46" s="11">
        <f t="shared" si="14"/>
        <v>17</v>
      </c>
      <c r="BN46" s="36">
        <f t="shared" si="11"/>
        <v>89.473684210526315</v>
      </c>
      <c r="BO46" s="57">
        <v>2</v>
      </c>
      <c r="BP46" s="11">
        <v>7</v>
      </c>
      <c r="BQ46" s="11">
        <v>4</v>
      </c>
      <c r="BR46" s="11">
        <v>4</v>
      </c>
      <c r="BS46" s="11">
        <v>4</v>
      </c>
      <c r="BT46" s="11">
        <v>12</v>
      </c>
      <c r="BU46" s="11">
        <v>7</v>
      </c>
      <c r="BV46" s="22">
        <f t="shared" si="12"/>
        <v>40</v>
      </c>
      <c r="BW46" s="59">
        <f t="shared" si="13"/>
        <v>83.333333333333343</v>
      </c>
      <c r="BX46" s="51"/>
      <c r="BY46" s="52"/>
      <c r="BZ46" s="52"/>
      <c r="CA46" s="52"/>
      <c r="CB46" s="52"/>
      <c r="CC46" s="52"/>
      <c r="CD46" s="52"/>
      <c r="CE46" s="52"/>
      <c r="CF46" s="52"/>
      <c r="CG46" s="53"/>
    </row>
    <row r="47" spans="1:85" ht="18">
      <c r="A47" s="24">
        <v>43</v>
      </c>
      <c r="B47" s="38" t="s">
        <v>62</v>
      </c>
      <c r="C47" s="11">
        <v>1</v>
      </c>
      <c r="D47" s="12">
        <v>2</v>
      </c>
      <c r="E47" s="12">
        <v>3</v>
      </c>
      <c r="F47" s="11">
        <v>3</v>
      </c>
      <c r="G47" s="12">
        <v>2</v>
      </c>
      <c r="H47" s="12">
        <v>3</v>
      </c>
      <c r="I47" s="12">
        <v>5</v>
      </c>
      <c r="J47" s="12"/>
      <c r="K47" s="12"/>
      <c r="L47" s="30"/>
      <c r="M47" s="13">
        <f t="shared" si="1"/>
        <v>19</v>
      </c>
      <c r="N47" s="13">
        <f t="shared" si="2"/>
        <v>82.608695652173907</v>
      </c>
      <c r="O47" s="12">
        <v>2</v>
      </c>
      <c r="P47" s="12">
        <v>1</v>
      </c>
      <c r="Q47" s="12">
        <v>4</v>
      </c>
      <c r="R47" s="11">
        <v>0</v>
      </c>
      <c r="S47" s="34">
        <v>2</v>
      </c>
      <c r="T47" s="13">
        <v>0</v>
      </c>
      <c r="U47" s="11">
        <v>4</v>
      </c>
      <c r="V47" s="30"/>
      <c r="W47" s="30"/>
      <c r="X47" s="13"/>
      <c r="Y47" s="30"/>
      <c r="Z47" s="13">
        <f t="shared" si="3"/>
        <v>13</v>
      </c>
      <c r="AA47" s="13">
        <f t="shared" si="4"/>
        <v>61.904761904761905</v>
      </c>
      <c r="AB47" s="11">
        <v>3</v>
      </c>
      <c r="AC47" s="11">
        <v>1</v>
      </c>
      <c r="AD47" s="12">
        <v>2</v>
      </c>
      <c r="AE47" s="11">
        <v>2</v>
      </c>
      <c r="AF47" s="12">
        <v>7</v>
      </c>
      <c r="AG47" s="11">
        <v>3</v>
      </c>
      <c r="AH47" s="11">
        <v>3</v>
      </c>
      <c r="AI47" s="11"/>
      <c r="AJ47" s="11"/>
      <c r="AK47" s="11"/>
      <c r="AL47" s="13">
        <f t="shared" si="5"/>
        <v>21</v>
      </c>
      <c r="AM47" s="54">
        <f t="shared" si="6"/>
        <v>77.777777777777786</v>
      </c>
      <c r="AN47" s="55">
        <v>1</v>
      </c>
      <c r="AO47" s="12">
        <v>2</v>
      </c>
      <c r="AP47" s="13">
        <v>4</v>
      </c>
      <c r="AQ47" s="11">
        <v>2</v>
      </c>
      <c r="AR47" s="13">
        <v>1</v>
      </c>
      <c r="AS47" s="12">
        <v>0</v>
      </c>
      <c r="AT47" s="30">
        <v>3</v>
      </c>
      <c r="AU47" s="13">
        <f t="shared" si="7"/>
        <v>13</v>
      </c>
      <c r="AV47" s="56">
        <f t="shared" si="8"/>
        <v>72.222222222222214</v>
      </c>
      <c r="AW47" s="57">
        <v>2</v>
      </c>
      <c r="AX47" s="30">
        <v>6</v>
      </c>
      <c r="AY47" s="13">
        <v>5</v>
      </c>
      <c r="AZ47" s="11">
        <v>3</v>
      </c>
      <c r="BA47" s="13">
        <v>3</v>
      </c>
      <c r="BB47" s="13">
        <v>3</v>
      </c>
      <c r="BC47" s="13">
        <v>6</v>
      </c>
      <c r="BD47" s="13">
        <f t="shared" si="9"/>
        <v>28</v>
      </c>
      <c r="BE47" s="58">
        <f t="shared" si="10"/>
        <v>82.35294117647058</v>
      </c>
      <c r="BF47" s="11">
        <v>0</v>
      </c>
      <c r="BG47" s="13">
        <v>3</v>
      </c>
      <c r="BH47" s="11">
        <v>3</v>
      </c>
      <c r="BI47" s="95">
        <v>1</v>
      </c>
      <c r="BJ47" s="11">
        <v>5</v>
      </c>
      <c r="BK47" s="11">
        <v>2</v>
      </c>
      <c r="BL47" s="11">
        <v>1</v>
      </c>
      <c r="BM47" s="11">
        <f t="shared" si="14"/>
        <v>15</v>
      </c>
      <c r="BN47" s="36">
        <f t="shared" si="11"/>
        <v>78.94736842105263</v>
      </c>
      <c r="BO47" s="57">
        <v>3</v>
      </c>
      <c r="BP47" s="11">
        <v>5</v>
      </c>
      <c r="BQ47" s="11">
        <v>4</v>
      </c>
      <c r="BR47" s="11">
        <v>5</v>
      </c>
      <c r="BS47" s="11">
        <v>5</v>
      </c>
      <c r="BT47" s="11">
        <v>12</v>
      </c>
      <c r="BU47" s="11">
        <v>7</v>
      </c>
      <c r="BV47" s="22">
        <f t="shared" si="12"/>
        <v>41</v>
      </c>
      <c r="BW47" s="59">
        <f t="shared" si="13"/>
        <v>85.416666666666657</v>
      </c>
      <c r="BX47" s="51"/>
      <c r="BY47" s="52"/>
      <c r="BZ47" s="52"/>
      <c r="CA47" s="52"/>
      <c r="CB47" s="52"/>
      <c r="CC47" s="52"/>
      <c r="CD47" s="52"/>
      <c r="CE47" s="52"/>
      <c r="CF47" s="52"/>
      <c r="CG47" s="53"/>
    </row>
    <row r="48" spans="1:85" ht="18">
      <c r="A48" s="32">
        <v>44</v>
      </c>
      <c r="B48" s="38" t="s">
        <v>63</v>
      </c>
      <c r="C48" s="11">
        <v>2</v>
      </c>
      <c r="D48" s="12">
        <v>2</v>
      </c>
      <c r="E48" s="12">
        <v>4</v>
      </c>
      <c r="F48" s="11">
        <v>4</v>
      </c>
      <c r="G48" s="12">
        <v>2</v>
      </c>
      <c r="H48" s="12">
        <v>3</v>
      </c>
      <c r="I48" s="12">
        <v>4</v>
      </c>
      <c r="J48" s="12"/>
      <c r="K48" s="12"/>
      <c r="L48" s="30"/>
      <c r="M48" s="13">
        <f t="shared" si="1"/>
        <v>21</v>
      </c>
      <c r="N48" s="13">
        <f t="shared" si="2"/>
        <v>91.304347826086953</v>
      </c>
      <c r="O48" s="12">
        <v>3</v>
      </c>
      <c r="P48" s="12">
        <v>2</v>
      </c>
      <c r="Q48" s="12">
        <v>8</v>
      </c>
      <c r="R48" s="11">
        <v>1</v>
      </c>
      <c r="S48" s="34">
        <v>2</v>
      </c>
      <c r="T48" s="13">
        <v>0</v>
      </c>
      <c r="U48" s="11">
        <v>4</v>
      </c>
      <c r="V48" s="30"/>
      <c r="W48" s="30"/>
      <c r="X48" s="13"/>
      <c r="Y48" s="30"/>
      <c r="Z48" s="13">
        <f t="shared" si="3"/>
        <v>20</v>
      </c>
      <c r="AA48" s="13">
        <f t="shared" si="4"/>
        <v>95.238095238095227</v>
      </c>
      <c r="AB48" s="11">
        <v>3</v>
      </c>
      <c r="AC48" s="11">
        <v>2</v>
      </c>
      <c r="AD48" s="12">
        <v>4</v>
      </c>
      <c r="AE48" s="11">
        <v>4</v>
      </c>
      <c r="AF48" s="12">
        <v>7</v>
      </c>
      <c r="AG48" s="11">
        <v>1</v>
      </c>
      <c r="AH48" s="11">
        <v>4</v>
      </c>
      <c r="AI48" s="11"/>
      <c r="AJ48" s="11"/>
      <c r="AK48" s="11"/>
      <c r="AL48" s="13">
        <f t="shared" si="5"/>
        <v>25</v>
      </c>
      <c r="AM48" s="54">
        <f t="shared" si="6"/>
        <v>92.592592592592595</v>
      </c>
      <c r="AN48" s="55">
        <v>2</v>
      </c>
      <c r="AO48" s="12">
        <v>2</v>
      </c>
      <c r="AP48" s="13">
        <v>5</v>
      </c>
      <c r="AQ48" s="11">
        <v>5</v>
      </c>
      <c r="AR48" s="13">
        <v>1</v>
      </c>
      <c r="AS48" s="12">
        <v>0</v>
      </c>
      <c r="AT48" s="30">
        <v>2</v>
      </c>
      <c r="AU48" s="13">
        <f t="shared" si="7"/>
        <v>17</v>
      </c>
      <c r="AV48" s="56">
        <f t="shared" si="8"/>
        <v>94.444444444444443</v>
      </c>
      <c r="AW48" s="57">
        <v>3</v>
      </c>
      <c r="AX48" s="30">
        <v>7</v>
      </c>
      <c r="AY48" s="13">
        <v>5</v>
      </c>
      <c r="AZ48" s="11">
        <v>4</v>
      </c>
      <c r="BA48" s="13">
        <v>3</v>
      </c>
      <c r="BB48" s="13">
        <v>3</v>
      </c>
      <c r="BC48" s="13">
        <v>7</v>
      </c>
      <c r="BD48" s="13">
        <f t="shared" si="9"/>
        <v>32</v>
      </c>
      <c r="BE48" s="58">
        <f t="shared" si="10"/>
        <v>94.117647058823522</v>
      </c>
      <c r="BF48" s="11">
        <v>0</v>
      </c>
      <c r="BG48" s="13">
        <v>3</v>
      </c>
      <c r="BH48" s="11">
        <v>5</v>
      </c>
      <c r="BI48" s="95">
        <v>2</v>
      </c>
      <c r="BJ48" s="11">
        <v>5</v>
      </c>
      <c r="BK48" s="11">
        <v>2</v>
      </c>
      <c r="BL48" s="11">
        <v>1</v>
      </c>
      <c r="BM48" s="11">
        <f t="shared" si="14"/>
        <v>18</v>
      </c>
      <c r="BN48" s="36">
        <f t="shared" si="11"/>
        <v>94.73684210526315</v>
      </c>
      <c r="BO48" s="57">
        <v>3</v>
      </c>
      <c r="BP48" s="11">
        <v>7</v>
      </c>
      <c r="BQ48" s="11">
        <v>6</v>
      </c>
      <c r="BR48" s="11">
        <v>7</v>
      </c>
      <c r="BS48" s="11">
        <v>5</v>
      </c>
      <c r="BT48" s="11">
        <v>12</v>
      </c>
      <c r="BU48" s="11">
        <v>7</v>
      </c>
      <c r="BV48" s="22">
        <f t="shared" si="12"/>
        <v>47</v>
      </c>
      <c r="BW48" s="59">
        <f t="shared" si="13"/>
        <v>97.916666666666657</v>
      </c>
      <c r="BX48" s="51"/>
      <c r="BY48" s="52"/>
      <c r="BZ48" s="52"/>
      <c r="CA48" s="52"/>
      <c r="CB48" s="52"/>
      <c r="CC48" s="52"/>
      <c r="CD48" s="52"/>
      <c r="CE48" s="52"/>
      <c r="CF48" s="52"/>
      <c r="CG48" s="53"/>
    </row>
    <row r="49" spans="1:85" ht="18">
      <c r="A49" s="24">
        <v>45</v>
      </c>
      <c r="B49" s="38" t="s">
        <v>64</v>
      </c>
      <c r="C49" s="11">
        <v>0</v>
      </c>
      <c r="D49" s="12">
        <v>2</v>
      </c>
      <c r="E49" s="12">
        <v>2</v>
      </c>
      <c r="F49" s="11">
        <v>3</v>
      </c>
      <c r="G49" s="12">
        <v>2</v>
      </c>
      <c r="H49" s="12">
        <v>3</v>
      </c>
      <c r="I49" s="12">
        <v>6</v>
      </c>
      <c r="J49" s="12"/>
      <c r="K49" s="12"/>
      <c r="L49" s="30"/>
      <c r="M49" s="13">
        <f t="shared" si="1"/>
        <v>18</v>
      </c>
      <c r="N49" s="13">
        <f t="shared" si="2"/>
        <v>78.260869565217391</v>
      </c>
      <c r="O49" s="12">
        <v>1</v>
      </c>
      <c r="P49" s="12">
        <v>3</v>
      </c>
      <c r="Q49" s="12">
        <v>8</v>
      </c>
      <c r="R49" s="11">
        <v>0</v>
      </c>
      <c r="S49" s="34">
        <v>1</v>
      </c>
      <c r="T49" s="13">
        <v>0</v>
      </c>
      <c r="U49" s="11">
        <v>4</v>
      </c>
      <c r="V49" s="30"/>
      <c r="W49" s="30"/>
      <c r="X49" s="13"/>
      <c r="Y49" s="30"/>
      <c r="Z49" s="13">
        <f t="shared" si="3"/>
        <v>17</v>
      </c>
      <c r="AA49" s="13">
        <f t="shared" si="4"/>
        <v>80.952380952380949</v>
      </c>
      <c r="AB49" s="11">
        <v>3</v>
      </c>
      <c r="AC49" s="11">
        <v>2</v>
      </c>
      <c r="AD49" s="12">
        <v>4</v>
      </c>
      <c r="AE49" s="11">
        <v>3</v>
      </c>
      <c r="AF49" s="12">
        <v>7</v>
      </c>
      <c r="AG49" s="11">
        <v>2</v>
      </c>
      <c r="AH49" s="11">
        <v>3</v>
      </c>
      <c r="AI49" s="11"/>
      <c r="AJ49" s="11"/>
      <c r="AK49" s="11"/>
      <c r="AL49" s="13">
        <f t="shared" si="5"/>
        <v>24</v>
      </c>
      <c r="AM49" s="54">
        <f t="shared" si="6"/>
        <v>88.888888888888886</v>
      </c>
      <c r="AN49" s="55">
        <v>0</v>
      </c>
      <c r="AO49" s="12">
        <v>2</v>
      </c>
      <c r="AP49" s="13">
        <v>5</v>
      </c>
      <c r="AQ49" s="11">
        <v>4</v>
      </c>
      <c r="AR49" s="13">
        <v>1</v>
      </c>
      <c r="AS49" s="12">
        <v>0</v>
      </c>
      <c r="AT49" s="30">
        <v>2</v>
      </c>
      <c r="AU49" s="13">
        <f t="shared" si="7"/>
        <v>14</v>
      </c>
      <c r="AV49" s="56">
        <f t="shared" si="8"/>
        <v>77.777777777777786</v>
      </c>
      <c r="AW49" s="57">
        <v>2</v>
      </c>
      <c r="AX49" s="30">
        <v>7</v>
      </c>
      <c r="AY49" s="13">
        <v>5</v>
      </c>
      <c r="AZ49" s="11">
        <v>4</v>
      </c>
      <c r="BA49" s="13">
        <v>3</v>
      </c>
      <c r="BB49" s="13">
        <v>3</v>
      </c>
      <c r="BC49" s="13">
        <v>7</v>
      </c>
      <c r="BD49" s="13">
        <f t="shared" si="9"/>
        <v>31</v>
      </c>
      <c r="BE49" s="58">
        <f t="shared" si="10"/>
        <v>91.17647058823529</v>
      </c>
      <c r="BF49" s="11">
        <v>0</v>
      </c>
      <c r="BG49" s="13">
        <v>4</v>
      </c>
      <c r="BH49" s="11">
        <v>3</v>
      </c>
      <c r="BI49" s="95">
        <v>2</v>
      </c>
      <c r="BJ49" s="11">
        <v>4</v>
      </c>
      <c r="BK49" s="11">
        <v>2</v>
      </c>
      <c r="BL49" s="11">
        <v>1</v>
      </c>
      <c r="BM49" s="11">
        <f t="shared" si="14"/>
        <v>16</v>
      </c>
      <c r="BN49" s="36">
        <f t="shared" si="11"/>
        <v>84.210526315789465</v>
      </c>
      <c r="BO49" s="57">
        <v>0</v>
      </c>
      <c r="BP49" s="11">
        <v>6</v>
      </c>
      <c r="BQ49" s="11">
        <v>7</v>
      </c>
      <c r="BR49" s="11">
        <v>7</v>
      </c>
      <c r="BS49" s="11">
        <v>5</v>
      </c>
      <c r="BT49" s="11">
        <v>12</v>
      </c>
      <c r="BU49" s="11">
        <v>6</v>
      </c>
      <c r="BV49" s="22">
        <f t="shared" si="12"/>
        <v>43</v>
      </c>
      <c r="BW49" s="59">
        <f t="shared" si="13"/>
        <v>89.583333333333343</v>
      </c>
      <c r="BX49" s="51"/>
      <c r="BY49" s="52"/>
      <c r="BZ49" s="52"/>
      <c r="CA49" s="52"/>
      <c r="CB49" s="52"/>
      <c r="CC49" s="52"/>
      <c r="CD49" s="52"/>
      <c r="CE49" s="52"/>
      <c r="CF49" s="52"/>
      <c r="CG49" s="53"/>
    </row>
    <row r="50" spans="1:85" ht="18">
      <c r="A50" s="32">
        <v>46</v>
      </c>
      <c r="B50" s="38" t="s">
        <v>65</v>
      </c>
      <c r="C50" s="11">
        <v>1</v>
      </c>
      <c r="D50" s="12">
        <v>2</v>
      </c>
      <c r="E50" s="12">
        <v>3</v>
      </c>
      <c r="F50" s="11">
        <v>4</v>
      </c>
      <c r="G50" s="12">
        <v>2</v>
      </c>
      <c r="H50" s="12">
        <v>3</v>
      </c>
      <c r="I50" s="12">
        <v>6</v>
      </c>
      <c r="J50" s="12"/>
      <c r="K50" s="12"/>
      <c r="L50" s="30"/>
      <c r="M50" s="13">
        <f t="shared" si="1"/>
        <v>21</v>
      </c>
      <c r="N50" s="13">
        <f t="shared" si="2"/>
        <v>91.304347826086953</v>
      </c>
      <c r="O50" s="12">
        <v>2</v>
      </c>
      <c r="P50" s="12">
        <v>2</v>
      </c>
      <c r="Q50" s="12">
        <v>7</v>
      </c>
      <c r="R50" s="11">
        <v>1</v>
      </c>
      <c r="S50" s="34">
        <v>2</v>
      </c>
      <c r="T50" s="13">
        <v>0</v>
      </c>
      <c r="U50" s="11">
        <v>2</v>
      </c>
      <c r="V50" s="30"/>
      <c r="W50" s="30"/>
      <c r="X50" s="13"/>
      <c r="Y50" s="30"/>
      <c r="Z50" s="13">
        <f t="shared" si="3"/>
        <v>16</v>
      </c>
      <c r="AA50" s="13">
        <f t="shared" si="4"/>
        <v>76.19047619047619</v>
      </c>
      <c r="AB50" s="11">
        <v>2</v>
      </c>
      <c r="AC50" s="11">
        <v>2</v>
      </c>
      <c r="AD50" s="12">
        <v>3</v>
      </c>
      <c r="AE50" s="11">
        <v>3</v>
      </c>
      <c r="AF50" s="12">
        <v>7</v>
      </c>
      <c r="AG50" s="11">
        <v>2</v>
      </c>
      <c r="AH50" s="11">
        <v>3</v>
      </c>
      <c r="AI50" s="11"/>
      <c r="AJ50" s="11"/>
      <c r="AK50" s="11"/>
      <c r="AL50" s="13">
        <f t="shared" si="5"/>
        <v>22</v>
      </c>
      <c r="AM50" s="54">
        <f t="shared" si="6"/>
        <v>81.481481481481481</v>
      </c>
      <c r="AN50" s="55">
        <v>1</v>
      </c>
      <c r="AO50" s="12">
        <v>2</v>
      </c>
      <c r="AP50" s="13">
        <v>5</v>
      </c>
      <c r="AQ50" s="11">
        <v>4</v>
      </c>
      <c r="AR50" s="13">
        <v>1</v>
      </c>
      <c r="AS50" s="12">
        <v>0</v>
      </c>
      <c r="AT50" s="30">
        <v>3</v>
      </c>
      <c r="AU50" s="13">
        <f t="shared" si="7"/>
        <v>16</v>
      </c>
      <c r="AV50" s="56">
        <f t="shared" si="8"/>
        <v>88.888888888888886</v>
      </c>
      <c r="AW50" s="57">
        <v>2</v>
      </c>
      <c r="AX50" s="30">
        <v>7</v>
      </c>
      <c r="AY50" s="13">
        <v>5</v>
      </c>
      <c r="AZ50" s="11">
        <v>4</v>
      </c>
      <c r="BA50" s="13">
        <v>3</v>
      </c>
      <c r="BB50" s="13">
        <v>3</v>
      </c>
      <c r="BC50" s="13">
        <v>7</v>
      </c>
      <c r="BD50" s="13">
        <f t="shared" si="9"/>
        <v>31</v>
      </c>
      <c r="BE50" s="58">
        <f t="shared" si="10"/>
        <v>91.17647058823529</v>
      </c>
      <c r="BF50" s="11">
        <v>0</v>
      </c>
      <c r="BG50" s="13">
        <v>3</v>
      </c>
      <c r="BH50" s="11">
        <v>5</v>
      </c>
      <c r="BI50" s="95">
        <v>2</v>
      </c>
      <c r="BJ50" s="11">
        <v>5</v>
      </c>
      <c r="BK50" s="11">
        <v>1</v>
      </c>
      <c r="BL50" s="11">
        <v>1</v>
      </c>
      <c r="BM50" s="11">
        <f t="shared" si="14"/>
        <v>17</v>
      </c>
      <c r="BN50" s="36">
        <f t="shared" si="11"/>
        <v>89.473684210526315</v>
      </c>
      <c r="BO50" s="57">
        <v>3</v>
      </c>
      <c r="BP50" s="11">
        <v>7</v>
      </c>
      <c r="BQ50" s="11">
        <v>7</v>
      </c>
      <c r="BR50" s="11">
        <v>6</v>
      </c>
      <c r="BS50" s="11">
        <v>5</v>
      </c>
      <c r="BT50" s="11">
        <v>12</v>
      </c>
      <c r="BU50" s="11">
        <v>7</v>
      </c>
      <c r="BV50" s="22">
        <f t="shared" si="12"/>
        <v>47</v>
      </c>
      <c r="BW50" s="59">
        <f t="shared" si="13"/>
        <v>97.916666666666657</v>
      </c>
      <c r="BX50" s="51"/>
      <c r="BY50" s="52"/>
      <c r="BZ50" s="52"/>
      <c r="CA50" s="52"/>
      <c r="CB50" s="52"/>
      <c r="CC50" s="52"/>
      <c r="CD50" s="52"/>
      <c r="CE50" s="52"/>
      <c r="CF50" s="52"/>
      <c r="CG50" s="53"/>
    </row>
    <row r="51" spans="1:85" ht="18">
      <c r="A51" s="24">
        <v>47</v>
      </c>
      <c r="B51" s="38" t="s">
        <v>66</v>
      </c>
      <c r="C51" s="11">
        <v>1</v>
      </c>
      <c r="D51" s="12">
        <v>2</v>
      </c>
      <c r="E51" s="12">
        <v>4</v>
      </c>
      <c r="F51" s="11">
        <v>4</v>
      </c>
      <c r="G51" s="12">
        <v>2</v>
      </c>
      <c r="H51" s="12">
        <v>3</v>
      </c>
      <c r="I51" s="12">
        <v>2</v>
      </c>
      <c r="J51" s="12"/>
      <c r="K51" s="12"/>
      <c r="L51" s="30"/>
      <c r="M51" s="13">
        <f t="shared" si="1"/>
        <v>18</v>
      </c>
      <c r="N51" s="13">
        <f t="shared" si="2"/>
        <v>78.260869565217391</v>
      </c>
      <c r="O51" s="12">
        <v>3</v>
      </c>
      <c r="P51" s="12">
        <v>2</v>
      </c>
      <c r="Q51" s="12">
        <v>5</v>
      </c>
      <c r="R51" s="11">
        <v>0</v>
      </c>
      <c r="S51" s="34">
        <v>2</v>
      </c>
      <c r="T51" s="13">
        <v>0</v>
      </c>
      <c r="U51" s="11">
        <v>0</v>
      </c>
      <c r="V51" s="30"/>
      <c r="W51" s="30"/>
      <c r="X51" s="13"/>
      <c r="Y51" s="30"/>
      <c r="Z51" s="13">
        <f t="shared" si="3"/>
        <v>12</v>
      </c>
      <c r="AA51" s="13">
        <f t="shared" si="4"/>
        <v>57.142857142857139</v>
      </c>
      <c r="AB51" s="11">
        <v>1</v>
      </c>
      <c r="AC51" s="11">
        <v>2</v>
      </c>
      <c r="AD51" s="12">
        <v>4</v>
      </c>
      <c r="AE51" s="11">
        <v>4</v>
      </c>
      <c r="AF51" s="12">
        <v>6</v>
      </c>
      <c r="AG51" s="11">
        <v>1</v>
      </c>
      <c r="AH51" s="11">
        <v>0</v>
      </c>
      <c r="AI51" s="11"/>
      <c r="AJ51" s="11"/>
      <c r="AK51" s="11"/>
      <c r="AL51" s="13">
        <f t="shared" si="5"/>
        <v>18</v>
      </c>
      <c r="AM51" s="54">
        <f t="shared" si="6"/>
        <v>66.666666666666657</v>
      </c>
      <c r="AN51" s="55">
        <v>1</v>
      </c>
      <c r="AO51" s="12">
        <v>2</v>
      </c>
      <c r="AP51" s="13">
        <v>5</v>
      </c>
      <c r="AQ51" s="11">
        <v>5</v>
      </c>
      <c r="AR51" s="13">
        <v>1</v>
      </c>
      <c r="AS51" s="12">
        <v>0</v>
      </c>
      <c r="AT51" s="30">
        <v>2</v>
      </c>
      <c r="AU51" s="13">
        <f t="shared" si="7"/>
        <v>16</v>
      </c>
      <c r="AV51" s="56">
        <f t="shared" si="8"/>
        <v>88.888888888888886</v>
      </c>
      <c r="AW51" s="57">
        <v>1</v>
      </c>
      <c r="AX51" s="30">
        <v>7</v>
      </c>
      <c r="AY51" s="13">
        <v>5</v>
      </c>
      <c r="AZ51" s="11">
        <v>4</v>
      </c>
      <c r="BA51" s="13">
        <v>3</v>
      </c>
      <c r="BB51" s="13">
        <v>3</v>
      </c>
      <c r="BC51" s="13">
        <v>3</v>
      </c>
      <c r="BD51" s="13">
        <f t="shared" si="9"/>
        <v>26</v>
      </c>
      <c r="BE51" s="58">
        <f t="shared" si="10"/>
        <v>76.470588235294116</v>
      </c>
      <c r="BF51" s="11">
        <v>0</v>
      </c>
      <c r="BG51" s="13">
        <v>4</v>
      </c>
      <c r="BH51" s="11">
        <v>4</v>
      </c>
      <c r="BI51" s="95">
        <v>2</v>
      </c>
      <c r="BJ51" s="11">
        <v>4</v>
      </c>
      <c r="BK51" s="11">
        <v>2</v>
      </c>
      <c r="BL51" s="11">
        <v>1</v>
      </c>
      <c r="BM51" s="11">
        <f t="shared" si="14"/>
        <v>17</v>
      </c>
      <c r="BN51" s="36">
        <f t="shared" si="11"/>
        <v>89.473684210526315</v>
      </c>
      <c r="BO51" s="57">
        <v>3</v>
      </c>
      <c r="BP51" s="11">
        <v>7</v>
      </c>
      <c r="BQ51" s="11">
        <v>7</v>
      </c>
      <c r="BR51" s="11">
        <v>7</v>
      </c>
      <c r="BS51" s="11">
        <v>5</v>
      </c>
      <c r="BT51" s="11">
        <v>11</v>
      </c>
      <c r="BU51" s="11">
        <v>6</v>
      </c>
      <c r="BV51" s="22">
        <f t="shared" si="12"/>
        <v>46</v>
      </c>
      <c r="BW51" s="59">
        <f t="shared" si="13"/>
        <v>95.833333333333343</v>
      </c>
      <c r="BX51" s="51"/>
      <c r="BY51" s="52"/>
      <c r="BZ51" s="52"/>
      <c r="CA51" s="52"/>
      <c r="CB51" s="52"/>
      <c r="CC51" s="52"/>
      <c r="CD51" s="52"/>
      <c r="CE51" s="52"/>
      <c r="CF51" s="52"/>
      <c r="CG51" s="53"/>
    </row>
    <row r="52" spans="1:85" ht="18">
      <c r="A52" s="32">
        <v>48</v>
      </c>
      <c r="B52" s="38" t="s">
        <v>67</v>
      </c>
      <c r="C52" s="11">
        <v>2</v>
      </c>
      <c r="D52" s="12">
        <v>2</v>
      </c>
      <c r="E52" s="12">
        <v>4</v>
      </c>
      <c r="F52" s="11">
        <v>4</v>
      </c>
      <c r="G52" s="12">
        <v>2</v>
      </c>
      <c r="H52" s="12">
        <v>1</v>
      </c>
      <c r="I52" s="12">
        <v>6</v>
      </c>
      <c r="J52" s="12"/>
      <c r="K52" s="12"/>
      <c r="L52" s="30"/>
      <c r="M52" s="13">
        <f t="shared" si="1"/>
        <v>21</v>
      </c>
      <c r="N52" s="13">
        <f t="shared" si="2"/>
        <v>91.304347826086953</v>
      </c>
      <c r="O52" s="12">
        <v>3</v>
      </c>
      <c r="P52" s="12">
        <v>1</v>
      </c>
      <c r="Q52" s="12">
        <v>7</v>
      </c>
      <c r="R52" s="11">
        <v>0</v>
      </c>
      <c r="S52" s="34">
        <v>2</v>
      </c>
      <c r="T52" s="13">
        <v>0</v>
      </c>
      <c r="U52" s="11">
        <v>3</v>
      </c>
      <c r="V52" s="30"/>
      <c r="W52" s="30"/>
      <c r="X52" s="13"/>
      <c r="Y52" s="30"/>
      <c r="Z52" s="13">
        <f t="shared" si="3"/>
        <v>16</v>
      </c>
      <c r="AA52" s="13">
        <f t="shared" si="4"/>
        <v>76.19047619047619</v>
      </c>
      <c r="AB52" s="11">
        <v>3</v>
      </c>
      <c r="AC52" s="11">
        <v>2</v>
      </c>
      <c r="AD52" s="12">
        <v>3</v>
      </c>
      <c r="AE52" s="11">
        <v>4</v>
      </c>
      <c r="AF52" s="12">
        <v>2</v>
      </c>
      <c r="AG52" s="11">
        <v>1</v>
      </c>
      <c r="AH52" s="11">
        <v>3</v>
      </c>
      <c r="AI52" s="11"/>
      <c r="AJ52" s="11"/>
      <c r="AK52" s="11"/>
      <c r="AL52" s="13">
        <f t="shared" si="5"/>
        <v>18</v>
      </c>
      <c r="AM52" s="54">
        <f t="shared" si="6"/>
        <v>66.666666666666657</v>
      </c>
      <c r="AN52" s="55">
        <v>2</v>
      </c>
      <c r="AO52" s="12">
        <v>1</v>
      </c>
      <c r="AP52" s="13">
        <v>4</v>
      </c>
      <c r="AQ52" s="11">
        <v>5</v>
      </c>
      <c r="AR52" s="13">
        <v>1</v>
      </c>
      <c r="AS52" s="12">
        <v>0</v>
      </c>
      <c r="AT52" s="30">
        <v>3</v>
      </c>
      <c r="AU52" s="13">
        <f t="shared" si="7"/>
        <v>16</v>
      </c>
      <c r="AV52" s="56">
        <f t="shared" si="8"/>
        <v>88.888888888888886</v>
      </c>
      <c r="AW52" s="57">
        <v>3</v>
      </c>
      <c r="AX52" s="30">
        <v>7</v>
      </c>
      <c r="AY52" s="13">
        <v>5</v>
      </c>
      <c r="AZ52" s="11">
        <v>4</v>
      </c>
      <c r="BA52" s="13">
        <v>3</v>
      </c>
      <c r="BB52" s="13">
        <v>2</v>
      </c>
      <c r="BC52" s="13">
        <v>7</v>
      </c>
      <c r="BD52" s="13">
        <f t="shared" si="9"/>
        <v>31</v>
      </c>
      <c r="BE52" s="58">
        <f t="shared" si="10"/>
        <v>91.17647058823529</v>
      </c>
      <c r="BF52" s="11">
        <v>0</v>
      </c>
      <c r="BG52" s="13">
        <v>4</v>
      </c>
      <c r="BH52" s="11">
        <v>5</v>
      </c>
      <c r="BI52" s="95">
        <v>2</v>
      </c>
      <c r="BJ52" s="11">
        <v>4</v>
      </c>
      <c r="BK52" s="11">
        <v>1</v>
      </c>
      <c r="BL52" s="11">
        <v>1</v>
      </c>
      <c r="BM52" s="11">
        <f t="shared" si="14"/>
        <v>17</v>
      </c>
      <c r="BN52" s="36">
        <f t="shared" si="11"/>
        <v>89.473684210526315</v>
      </c>
      <c r="BO52" s="57">
        <v>0</v>
      </c>
      <c r="BP52" s="11">
        <v>7</v>
      </c>
      <c r="BQ52" s="11">
        <v>7</v>
      </c>
      <c r="BR52" s="11">
        <v>7</v>
      </c>
      <c r="BS52" s="11">
        <v>5</v>
      </c>
      <c r="BT52" s="11">
        <v>11</v>
      </c>
      <c r="BU52" s="11">
        <v>4</v>
      </c>
      <c r="BV52" s="22">
        <f t="shared" si="12"/>
        <v>41</v>
      </c>
      <c r="BW52" s="59">
        <f t="shared" si="13"/>
        <v>85.416666666666657</v>
      </c>
      <c r="BX52" s="51"/>
      <c r="BY52" s="52"/>
      <c r="BZ52" s="52"/>
      <c r="CA52" s="52"/>
      <c r="CB52" s="52"/>
      <c r="CC52" s="52"/>
      <c r="CD52" s="52"/>
      <c r="CE52" s="52"/>
      <c r="CF52" s="52"/>
      <c r="CG52" s="53"/>
    </row>
    <row r="53" spans="1:85" ht="18">
      <c r="A53" s="24">
        <v>49</v>
      </c>
      <c r="B53" s="38" t="s">
        <v>68</v>
      </c>
      <c r="C53" s="11">
        <v>1</v>
      </c>
      <c r="D53" s="12">
        <v>2</v>
      </c>
      <c r="E53" s="12">
        <v>4</v>
      </c>
      <c r="F53" s="11">
        <v>2</v>
      </c>
      <c r="G53" s="12">
        <v>1</v>
      </c>
      <c r="H53" s="12">
        <v>3</v>
      </c>
      <c r="I53" s="12">
        <v>6</v>
      </c>
      <c r="J53" s="12"/>
      <c r="K53" s="12"/>
      <c r="L53" s="30"/>
      <c r="M53" s="13">
        <f t="shared" si="1"/>
        <v>19</v>
      </c>
      <c r="N53" s="13">
        <f t="shared" si="2"/>
        <v>82.608695652173907</v>
      </c>
      <c r="O53" s="12">
        <v>3</v>
      </c>
      <c r="P53" s="12">
        <v>2</v>
      </c>
      <c r="Q53" s="12">
        <v>6</v>
      </c>
      <c r="R53" s="11">
        <v>0</v>
      </c>
      <c r="S53" s="34">
        <v>2</v>
      </c>
      <c r="T53" s="13">
        <v>0</v>
      </c>
      <c r="U53" s="11">
        <v>2</v>
      </c>
      <c r="V53" s="30"/>
      <c r="W53" s="30"/>
      <c r="X53" s="13"/>
      <c r="Y53" s="30"/>
      <c r="Z53" s="13">
        <f t="shared" si="3"/>
        <v>15</v>
      </c>
      <c r="AA53" s="13">
        <f t="shared" si="4"/>
        <v>71.428571428571431</v>
      </c>
      <c r="AB53" s="11">
        <v>2</v>
      </c>
      <c r="AC53" s="11">
        <v>2</v>
      </c>
      <c r="AD53" s="12">
        <v>4</v>
      </c>
      <c r="AE53" s="11">
        <v>1</v>
      </c>
      <c r="AF53" s="12">
        <v>5</v>
      </c>
      <c r="AG53" s="11">
        <v>1</v>
      </c>
      <c r="AH53" s="11">
        <v>3</v>
      </c>
      <c r="AI53" s="11"/>
      <c r="AJ53" s="11"/>
      <c r="AK53" s="11"/>
      <c r="AL53" s="13">
        <f t="shared" si="5"/>
        <v>18</v>
      </c>
      <c r="AM53" s="54">
        <f t="shared" si="6"/>
        <v>66.666666666666657</v>
      </c>
      <c r="AN53" s="55">
        <v>1</v>
      </c>
      <c r="AO53" s="12">
        <v>1</v>
      </c>
      <c r="AP53" s="13">
        <v>5</v>
      </c>
      <c r="AQ53" s="11">
        <v>3</v>
      </c>
      <c r="AR53" s="13">
        <v>1</v>
      </c>
      <c r="AS53" s="12">
        <v>0</v>
      </c>
      <c r="AT53" s="30">
        <v>3</v>
      </c>
      <c r="AU53" s="13">
        <f t="shared" si="7"/>
        <v>14</v>
      </c>
      <c r="AV53" s="56">
        <f t="shared" si="8"/>
        <v>77.777777777777786</v>
      </c>
      <c r="AW53" s="57">
        <v>3</v>
      </c>
      <c r="AX53" s="30">
        <v>7</v>
      </c>
      <c r="AY53" s="13">
        <v>5</v>
      </c>
      <c r="AZ53" s="11">
        <v>3</v>
      </c>
      <c r="BA53" s="13">
        <v>3</v>
      </c>
      <c r="BB53" s="13">
        <v>2</v>
      </c>
      <c r="BC53" s="13">
        <v>7</v>
      </c>
      <c r="BD53" s="13">
        <f t="shared" si="9"/>
        <v>30</v>
      </c>
      <c r="BE53" s="58">
        <f t="shared" si="10"/>
        <v>88.235294117647058</v>
      </c>
      <c r="BF53" s="11">
        <v>0</v>
      </c>
      <c r="BG53" s="13">
        <v>2</v>
      </c>
      <c r="BH53" s="11">
        <v>4</v>
      </c>
      <c r="BI53" s="95">
        <v>1</v>
      </c>
      <c r="BJ53" s="11">
        <v>3</v>
      </c>
      <c r="BK53" s="11">
        <v>2</v>
      </c>
      <c r="BL53" s="11">
        <v>1</v>
      </c>
      <c r="BM53" s="11">
        <f t="shared" si="14"/>
        <v>13</v>
      </c>
      <c r="BN53" s="36">
        <f t="shared" si="11"/>
        <v>68.421052631578945</v>
      </c>
      <c r="BO53" s="57">
        <v>0</v>
      </c>
      <c r="BP53" s="11">
        <v>7</v>
      </c>
      <c r="BQ53" s="11">
        <v>7</v>
      </c>
      <c r="BR53" s="11">
        <v>4</v>
      </c>
      <c r="BS53" s="11">
        <v>4</v>
      </c>
      <c r="BT53" s="11">
        <v>12</v>
      </c>
      <c r="BU53" s="11">
        <v>6</v>
      </c>
      <c r="BV53" s="22">
        <f t="shared" si="12"/>
        <v>40</v>
      </c>
      <c r="BW53" s="59">
        <f t="shared" si="13"/>
        <v>83.333333333333343</v>
      </c>
      <c r="BX53" s="51"/>
      <c r="BY53" s="52"/>
      <c r="BZ53" s="52"/>
      <c r="CA53" s="52"/>
      <c r="CB53" s="52"/>
      <c r="CC53" s="52"/>
      <c r="CD53" s="52"/>
      <c r="CE53" s="52"/>
      <c r="CF53" s="52"/>
      <c r="CG53" s="53"/>
    </row>
    <row r="54" spans="1:85" ht="18">
      <c r="A54" s="32">
        <v>50</v>
      </c>
      <c r="B54" s="38" t="s">
        <v>69</v>
      </c>
      <c r="C54" s="11">
        <v>1</v>
      </c>
      <c r="D54" s="12">
        <v>2</v>
      </c>
      <c r="E54" s="12">
        <v>4</v>
      </c>
      <c r="F54" s="11">
        <v>4</v>
      </c>
      <c r="G54" s="12">
        <v>2</v>
      </c>
      <c r="H54" s="12">
        <v>3</v>
      </c>
      <c r="I54" s="12">
        <v>4</v>
      </c>
      <c r="J54" s="12"/>
      <c r="K54" s="12"/>
      <c r="L54" s="30"/>
      <c r="M54" s="13">
        <f t="shared" si="1"/>
        <v>20</v>
      </c>
      <c r="N54" s="13">
        <f t="shared" si="2"/>
        <v>86.956521739130437</v>
      </c>
      <c r="O54" s="12">
        <v>2</v>
      </c>
      <c r="P54" s="12">
        <v>3</v>
      </c>
      <c r="Q54" s="12">
        <v>7</v>
      </c>
      <c r="R54" s="11">
        <v>1</v>
      </c>
      <c r="S54" s="34">
        <v>2</v>
      </c>
      <c r="T54" s="13">
        <v>0</v>
      </c>
      <c r="U54" s="11">
        <v>3</v>
      </c>
      <c r="V54" s="30"/>
      <c r="W54" s="30"/>
      <c r="X54" s="13"/>
      <c r="Y54" s="30"/>
      <c r="Z54" s="13">
        <f t="shared" si="3"/>
        <v>18</v>
      </c>
      <c r="AA54" s="13">
        <f t="shared" si="4"/>
        <v>85.714285714285708</v>
      </c>
      <c r="AB54" s="11">
        <v>2</v>
      </c>
      <c r="AC54" s="11">
        <v>2</v>
      </c>
      <c r="AD54" s="12">
        <v>4</v>
      </c>
      <c r="AE54" s="11">
        <v>4</v>
      </c>
      <c r="AF54" s="12">
        <v>7</v>
      </c>
      <c r="AG54" s="11">
        <v>2</v>
      </c>
      <c r="AH54" s="11">
        <v>3</v>
      </c>
      <c r="AI54" s="11"/>
      <c r="AJ54" s="11"/>
      <c r="AK54" s="11"/>
      <c r="AL54" s="13">
        <f t="shared" si="5"/>
        <v>24</v>
      </c>
      <c r="AM54" s="54">
        <f t="shared" si="6"/>
        <v>88.888888888888886</v>
      </c>
      <c r="AN54" s="55">
        <v>1</v>
      </c>
      <c r="AO54" s="12">
        <v>2</v>
      </c>
      <c r="AP54" s="13">
        <v>4</v>
      </c>
      <c r="AQ54" s="11">
        <v>5</v>
      </c>
      <c r="AR54" s="13">
        <v>1</v>
      </c>
      <c r="AS54" s="12">
        <v>0</v>
      </c>
      <c r="AT54" s="30">
        <v>3</v>
      </c>
      <c r="AU54" s="13">
        <f t="shared" si="7"/>
        <v>16</v>
      </c>
      <c r="AV54" s="56">
        <f t="shared" si="8"/>
        <v>88.888888888888886</v>
      </c>
      <c r="AW54" s="57">
        <v>2</v>
      </c>
      <c r="AX54" s="30">
        <v>7</v>
      </c>
      <c r="AY54" s="13">
        <v>5</v>
      </c>
      <c r="AZ54" s="11">
        <v>4</v>
      </c>
      <c r="BA54" s="13">
        <v>3</v>
      </c>
      <c r="BB54" s="13">
        <v>2</v>
      </c>
      <c r="BC54" s="13">
        <v>5</v>
      </c>
      <c r="BD54" s="13">
        <f t="shared" si="9"/>
        <v>28</v>
      </c>
      <c r="BE54" s="58">
        <f t="shared" si="10"/>
        <v>82.35294117647058</v>
      </c>
      <c r="BF54" s="11">
        <v>0</v>
      </c>
      <c r="BG54" s="13">
        <v>2</v>
      </c>
      <c r="BH54" s="11">
        <v>4</v>
      </c>
      <c r="BI54" s="95">
        <v>2</v>
      </c>
      <c r="BJ54" s="11">
        <v>5</v>
      </c>
      <c r="BK54" s="11">
        <v>1</v>
      </c>
      <c r="BL54" s="11">
        <v>0</v>
      </c>
      <c r="BM54" s="11">
        <f t="shared" si="14"/>
        <v>14</v>
      </c>
      <c r="BN54" s="36">
        <f t="shared" si="11"/>
        <v>73.68421052631578</v>
      </c>
      <c r="BO54" s="57">
        <v>3</v>
      </c>
      <c r="BP54" s="11">
        <v>7</v>
      </c>
      <c r="BQ54" s="11">
        <v>5</v>
      </c>
      <c r="BR54" s="11">
        <v>7</v>
      </c>
      <c r="BS54" s="11">
        <v>5</v>
      </c>
      <c r="BT54" s="11">
        <v>12</v>
      </c>
      <c r="BU54" s="11">
        <v>6</v>
      </c>
      <c r="BV54" s="22">
        <f t="shared" si="12"/>
        <v>45</v>
      </c>
      <c r="BW54" s="59">
        <f t="shared" si="13"/>
        <v>93.75</v>
      </c>
      <c r="BX54" s="51"/>
      <c r="BY54" s="52"/>
      <c r="BZ54" s="52"/>
      <c r="CA54" s="52"/>
      <c r="CB54" s="52"/>
      <c r="CC54" s="52"/>
      <c r="CD54" s="52"/>
      <c r="CE54" s="52"/>
      <c r="CF54" s="52"/>
      <c r="CG54" s="53"/>
    </row>
    <row r="55" spans="1:85" ht="18">
      <c r="A55" s="24">
        <v>51</v>
      </c>
      <c r="B55" s="38" t="s">
        <v>70</v>
      </c>
      <c r="C55" s="11">
        <v>1</v>
      </c>
      <c r="D55" s="12">
        <v>2</v>
      </c>
      <c r="E55" s="12">
        <v>3</v>
      </c>
      <c r="F55" s="11">
        <v>4</v>
      </c>
      <c r="G55" s="12">
        <v>2</v>
      </c>
      <c r="H55" s="12">
        <v>3</v>
      </c>
      <c r="I55" s="12">
        <v>6</v>
      </c>
      <c r="J55" s="12"/>
      <c r="K55" s="12"/>
      <c r="L55" s="30"/>
      <c r="M55" s="13">
        <f t="shared" si="1"/>
        <v>21</v>
      </c>
      <c r="N55" s="13">
        <f t="shared" si="2"/>
        <v>91.304347826086953</v>
      </c>
      <c r="O55" s="12">
        <v>2</v>
      </c>
      <c r="P55" s="12">
        <v>2</v>
      </c>
      <c r="Q55" s="12">
        <v>7</v>
      </c>
      <c r="R55" s="11">
        <v>1</v>
      </c>
      <c r="S55" s="34">
        <v>2</v>
      </c>
      <c r="T55" s="13">
        <v>0</v>
      </c>
      <c r="U55" s="11">
        <v>4</v>
      </c>
      <c r="V55" s="30"/>
      <c r="W55" s="30"/>
      <c r="X55" s="13"/>
      <c r="Y55" s="30"/>
      <c r="Z55" s="13">
        <f t="shared" si="3"/>
        <v>18</v>
      </c>
      <c r="AA55" s="13">
        <f t="shared" si="4"/>
        <v>85.714285714285708</v>
      </c>
      <c r="AB55" s="11">
        <v>2</v>
      </c>
      <c r="AC55" s="11">
        <v>2</v>
      </c>
      <c r="AD55" s="12">
        <v>4</v>
      </c>
      <c r="AE55" s="11">
        <v>3</v>
      </c>
      <c r="AF55" s="12">
        <v>5</v>
      </c>
      <c r="AG55" s="11">
        <v>2</v>
      </c>
      <c r="AH55" s="11">
        <v>4</v>
      </c>
      <c r="AI55" s="11"/>
      <c r="AJ55" s="11"/>
      <c r="AK55" s="11"/>
      <c r="AL55" s="13">
        <f t="shared" si="5"/>
        <v>22</v>
      </c>
      <c r="AM55" s="54">
        <f t="shared" si="6"/>
        <v>81.481481481481481</v>
      </c>
      <c r="AN55" s="55">
        <v>1</v>
      </c>
      <c r="AO55" s="12">
        <v>2</v>
      </c>
      <c r="AP55" s="13">
        <v>5</v>
      </c>
      <c r="AQ55" s="11">
        <v>5</v>
      </c>
      <c r="AR55" s="13">
        <v>1</v>
      </c>
      <c r="AS55" s="12">
        <v>0</v>
      </c>
      <c r="AT55" s="30">
        <v>3</v>
      </c>
      <c r="AU55" s="13">
        <f t="shared" si="7"/>
        <v>17</v>
      </c>
      <c r="AV55" s="56">
        <f t="shared" si="8"/>
        <v>94.444444444444443</v>
      </c>
      <c r="AW55" s="57">
        <v>2</v>
      </c>
      <c r="AX55" s="30">
        <v>7</v>
      </c>
      <c r="AY55" s="13">
        <v>5</v>
      </c>
      <c r="AZ55" s="11">
        <v>4</v>
      </c>
      <c r="BA55" s="13">
        <v>3</v>
      </c>
      <c r="BB55" s="13">
        <v>3</v>
      </c>
      <c r="BC55" s="13">
        <v>7</v>
      </c>
      <c r="BD55" s="13">
        <f t="shared" si="9"/>
        <v>31</v>
      </c>
      <c r="BE55" s="58">
        <f t="shared" si="10"/>
        <v>91.17647058823529</v>
      </c>
      <c r="BF55" s="11">
        <v>0</v>
      </c>
      <c r="BG55" s="13">
        <v>4</v>
      </c>
      <c r="BH55" s="11">
        <v>5</v>
      </c>
      <c r="BI55" s="95">
        <v>2</v>
      </c>
      <c r="BJ55" s="11">
        <v>4</v>
      </c>
      <c r="BK55" s="11">
        <v>1</v>
      </c>
      <c r="BL55" s="11">
        <v>1</v>
      </c>
      <c r="BM55" s="11">
        <f t="shared" si="14"/>
        <v>17</v>
      </c>
      <c r="BN55" s="36">
        <f t="shared" si="11"/>
        <v>89.473684210526315</v>
      </c>
      <c r="BO55" s="57">
        <v>3</v>
      </c>
      <c r="BP55" s="11">
        <v>5</v>
      </c>
      <c r="BQ55" s="11">
        <v>7</v>
      </c>
      <c r="BR55" s="11">
        <v>7</v>
      </c>
      <c r="BS55" s="11">
        <v>5</v>
      </c>
      <c r="BT55" s="11">
        <v>11</v>
      </c>
      <c r="BU55" s="11">
        <v>7</v>
      </c>
      <c r="BV55" s="22">
        <f t="shared" si="12"/>
        <v>45</v>
      </c>
      <c r="BW55" s="59">
        <f t="shared" si="13"/>
        <v>93.75</v>
      </c>
      <c r="BX55" s="51"/>
      <c r="BY55" s="52"/>
      <c r="BZ55" s="52"/>
      <c r="CA55" s="52"/>
      <c r="CB55" s="52"/>
      <c r="CC55" s="52"/>
      <c r="CD55" s="52"/>
      <c r="CE55" s="52"/>
      <c r="CF55" s="52"/>
      <c r="CG55" s="53"/>
    </row>
    <row r="56" spans="1:85" ht="18">
      <c r="A56" s="32">
        <v>52</v>
      </c>
      <c r="B56" s="38" t="s">
        <v>71</v>
      </c>
      <c r="C56" s="11">
        <v>2</v>
      </c>
      <c r="D56" s="12">
        <v>2</v>
      </c>
      <c r="E56" s="12">
        <v>3</v>
      </c>
      <c r="F56" s="11">
        <v>4</v>
      </c>
      <c r="G56" s="12">
        <v>2</v>
      </c>
      <c r="H56" s="12">
        <v>2</v>
      </c>
      <c r="I56" s="12">
        <v>6</v>
      </c>
      <c r="J56" s="12"/>
      <c r="K56" s="12"/>
      <c r="L56" s="30"/>
      <c r="M56" s="13">
        <f t="shared" si="1"/>
        <v>21</v>
      </c>
      <c r="N56" s="13">
        <f t="shared" si="2"/>
        <v>91.304347826086953</v>
      </c>
      <c r="O56" s="12">
        <v>3</v>
      </c>
      <c r="P56" s="12">
        <v>3</v>
      </c>
      <c r="Q56" s="12">
        <v>5</v>
      </c>
      <c r="R56" s="11">
        <v>1</v>
      </c>
      <c r="S56" s="34">
        <v>2</v>
      </c>
      <c r="T56" s="13">
        <v>0</v>
      </c>
      <c r="U56" s="11">
        <v>4</v>
      </c>
      <c r="V56" s="30"/>
      <c r="W56" s="30"/>
      <c r="X56" s="13"/>
      <c r="Y56" s="30"/>
      <c r="Z56" s="13">
        <f t="shared" si="3"/>
        <v>18</v>
      </c>
      <c r="AA56" s="13">
        <f t="shared" si="4"/>
        <v>85.714285714285708</v>
      </c>
      <c r="AB56" s="11">
        <v>3</v>
      </c>
      <c r="AC56" s="11">
        <v>2</v>
      </c>
      <c r="AD56" s="12">
        <v>2</v>
      </c>
      <c r="AE56" s="11">
        <v>4</v>
      </c>
      <c r="AF56" s="12">
        <v>6</v>
      </c>
      <c r="AG56" s="11">
        <v>2</v>
      </c>
      <c r="AH56" s="11">
        <v>4</v>
      </c>
      <c r="AI56" s="11"/>
      <c r="AJ56" s="11"/>
      <c r="AK56" s="11"/>
      <c r="AL56" s="13">
        <f t="shared" si="5"/>
        <v>23</v>
      </c>
      <c r="AM56" s="54">
        <f t="shared" si="6"/>
        <v>85.18518518518519</v>
      </c>
      <c r="AN56" s="55">
        <v>2</v>
      </c>
      <c r="AO56" s="12">
        <v>2</v>
      </c>
      <c r="AP56" s="13">
        <v>5</v>
      </c>
      <c r="AQ56" s="11">
        <v>3</v>
      </c>
      <c r="AR56" s="13">
        <v>1</v>
      </c>
      <c r="AS56" s="12">
        <v>0</v>
      </c>
      <c r="AT56" s="30">
        <v>3</v>
      </c>
      <c r="AU56" s="13">
        <f t="shared" si="7"/>
        <v>16</v>
      </c>
      <c r="AV56" s="56">
        <f t="shared" si="8"/>
        <v>88.888888888888886</v>
      </c>
      <c r="AW56" s="57">
        <v>3</v>
      </c>
      <c r="AX56" s="30">
        <v>7</v>
      </c>
      <c r="AY56" s="13">
        <v>3</v>
      </c>
      <c r="AZ56" s="11">
        <v>4</v>
      </c>
      <c r="BA56" s="13">
        <v>3</v>
      </c>
      <c r="BB56" s="13">
        <v>3</v>
      </c>
      <c r="BC56" s="13">
        <v>7</v>
      </c>
      <c r="BD56" s="13">
        <f t="shared" si="9"/>
        <v>30</v>
      </c>
      <c r="BE56" s="58">
        <f t="shared" si="10"/>
        <v>88.235294117647058</v>
      </c>
      <c r="BF56" s="11">
        <v>0</v>
      </c>
      <c r="BG56" s="13">
        <v>4</v>
      </c>
      <c r="BH56" s="11">
        <v>5</v>
      </c>
      <c r="BI56" s="95">
        <v>2</v>
      </c>
      <c r="BJ56" s="11">
        <v>4</v>
      </c>
      <c r="BK56" s="11">
        <v>2</v>
      </c>
      <c r="BL56" s="11">
        <v>1</v>
      </c>
      <c r="BM56" s="11">
        <f t="shared" si="14"/>
        <v>18</v>
      </c>
      <c r="BN56" s="36">
        <f t="shared" si="11"/>
        <v>94.73684210526315</v>
      </c>
      <c r="BO56" s="57">
        <v>3</v>
      </c>
      <c r="BP56" s="11">
        <v>7</v>
      </c>
      <c r="BQ56" s="11">
        <v>5</v>
      </c>
      <c r="BR56" s="11">
        <v>6</v>
      </c>
      <c r="BS56" s="11">
        <v>3</v>
      </c>
      <c r="BT56" s="11">
        <v>12</v>
      </c>
      <c r="BU56" s="11">
        <v>7</v>
      </c>
      <c r="BV56" s="22">
        <f t="shared" si="12"/>
        <v>43</v>
      </c>
      <c r="BW56" s="59">
        <f t="shared" si="13"/>
        <v>89.583333333333343</v>
      </c>
      <c r="BX56" s="51"/>
      <c r="BY56" s="52"/>
      <c r="BZ56" s="52"/>
      <c r="CA56" s="52"/>
      <c r="CB56" s="52"/>
      <c r="CC56" s="52"/>
      <c r="CD56" s="52"/>
      <c r="CE56" s="52"/>
      <c r="CF56" s="52"/>
      <c r="CG56" s="53"/>
    </row>
    <row r="57" spans="1:85" ht="18">
      <c r="A57" s="24">
        <v>53</v>
      </c>
      <c r="B57" s="38" t="s">
        <v>72</v>
      </c>
      <c r="C57" s="11">
        <v>2</v>
      </c>
      <c r="D57" s="12">
        <v>2</v>
      </c>
      <c r="E57" s="12">
        <v>4</v>
      </c>
      <c r="F57" s="11">
        <v>4</v>
      </c>
      <c r="G57" s="12">
        <v>1</v>
      </c>
      <c r="H57" s="12">
        <v>3</v>
      </c>
      <c r="I57" s="12">
        <v>4</v>
      </c>
      <c r="J57" s="12"/>
      <c r="K57" s="12"/>
      <c r="L57" s="30"/>
      <c r="M57" s="13">
        <f t="shared" si="1"/>
        <v>20</v>
      </c>
      <c r="N57" s="13">
        <f t="shared" si="2"/>
        <v>86.956521739130437</v>
      </c>
      <c r="O57" s="12">
        <v>3</v>
      </c>
      <c r="P57" s="12">
        <v>3</v>
      </c>
      <c r="Q57" s="12">
        <v>7</v>
      </c>
      <c r="R57" s="11">
        <v>0</v>
      </c>
      <c r="S57" s="34">
        <v>2</v>
      </c>
      <c r="T57" s="13">
        <v>0</v>
      </c>
      <c r="U57" s="11">
        <v>3</v>
      </c>
      <c r="V57" s="30"/>
      <c r="W57" s="30"/>
      <c r="X57" s="13"/>
      <c r="Y57" s="30"/>
      <c r="Z57" s="13">
        <f t="shared" si="3"/>
        <v>18</v>
      </c>
      <c r="AA57" s="13">
        <f t="shared" si="4"/>
        <v>85.714285714285708</v>
      </c>
      <c r="AB57" s="11">
        <v>3</v>
      </c>
      <c r="AC57" s="11">
        <v>2</v>
      </c>
      <c r="AD57" s="12">
        <v>4</v>
      </c>
      <c r="AE57" s="11">
        <v>4</v>
      </c>
      <c r="AF57" s="12">
        <v>3</v>
      </c>
      <c r="AG57" s="11">
        <v>2</v>
      </c>
      <c r="AH57" s="11">
        <v>4</v>
      </c>
      <c r="AI57" s="11"/>
      <c r="AJ57" s="11"/>
      <c r="AK57" s="11"/>
      <c r="AL57" s="13">
        <f t="shared" si="5"/>
        <v>22</v>
      </c>
      <c r="AM57" s="54">
        <f t="shared" si="6"/>
        <v>81.481481481481481</v>
      </c>
      <c r="AN57" s="55">
        <v>2</v>
      </c>
      <c r="AO57" s="12">
        <v>2</v>
      </c>
      <c r="AP57" s="13">
        <v>3</v>
      </c>
      <c r="AQ57" s="11">
        <v>4</v>
      </c>
      <c r="AR57" s="13">
        <v>1</v>
      </c>
      <c r="AS57" s="12">
        <v>0</v>
      </c>
      <c r="AT57" s="30">
        <v>3</v>
      </c>
      <c r="AU57" s="13">
        <f t="shared" si="7"/>
        <v>15</v>
      </c>
      <c r="AV57" s="56">
        <f t="shared" si="8"/>
        <v>83.333333333333343</v>
      </c>
      <c r="AW57" s="57">
        <v>3</v>
      </c>
      <c r="AX57" s="30">
        <v>7</v>
      </c>
      <c r="AY57" s="13">
        <v>5</v>
      </c>
      <c r="AZ57" s="11">
        <v>4</v>
      </c>
      <c r="BA57" s="13">
        <v>3</v>
      </c>
      <c r="BB57" s="13">
        <v>3</v>
      </c>
      <c r="BC57" s="13">
        <v>4</v>
      </c>
      <c r="BD57" s="13">
        <f t="shared" si="9"/>
        <v>29</v>
      </c>
      <c r="BE57" s="58">
        <f t="shared" si="10"/>
        <v>85.294117647058826</v>
      </c>
      <c r="BF57" s="11">
        <v>0</v>
      </c>
      <c r="BG57" s="13">
        <v>3</v>
      </c>
      <c r="BH57" s="11">
        <v>3</v>
      </c>
      <c r="BI57" s="95">
        <v>2</v>
      </c>
      <c r="BJ57" s="11">
        <v>5</v>
      </c>
      <c r="BK57" s="11">
        <v>2</v>
      </c>
      <c r="BL57" s="11">
        <v>1</v>
      </c>
      <c r="BM57" s="11">
        <f t="shared" si="14"/>
        <v>16</v>
      </c>
      <c r="BN57" s="36">
        <f t="shared" si="11"/>
        <v>84.210526315789465</v>
      </c>
      <c r="BO57" s="57">
        <v>3</v>
      </c>
      <c r="BP57" s="11">
        <v>7</v>
      </c>
      <c r="BQ57" s="11">
        <v>6</v>
      </c>
      <c r="BR57" s="11">
        <v>7</v>
      </c>
      <c r="BS57" s="11">
        <v>3</v>
      </c>
      <c r="BT57" s="11">
        <v>12</v>
      </c>
      <c r="BU57" s="11">
        <v>6</v>
      </c>
      <c r="BV57" s="22">
        <f t="shared" si="12"/>
        <v>44</v>
      </c>
      <c r="BW57" s="59">
        <f t="shared" si="13"/>
        <v>91.666666666666657</v>
      </c>
      <c r="BX57" s="51"/>
      <c r="BY57" s="52"/>
      <c r="BZ57" s="52"/>
      <c r="CA57" s="52"/>
      <c r="CB57" s="52"/>
      <c r="CC57" s="52"/>
      <c r="CD57" s="52"/>
      <c r="CE57" s="52"/>
      <c r="CF57" s="52"/>
      <c r="CG57" s="53"/>
    </row>
    <row r="58" spans="1:85" ht="18">
      <c r="A58" s="32">
        <v>54</v>
      </c>
      <c r="B58" s="38" t="s">
        <v>73</v>
      </c>
      <c r="C58" s="11">
        <v>0</v>
      </c>
      <c r="D58" s="12">
        <v>2</v>
      </c>
      <c r="E58" s="12">
        <v>4</v>
      </c>
      <c r="F58" s="11">
        <v>4</v>
      </c>
      <c r="G58" s="12">
        <v>1</v>
      </c>
      <c r="H58" s="12">
        <v>3</v>
      </c>
      <c r="I58" s="12">
        <v>6</v>
      </c>
      <c r="J58" s="12"/>
      <c r="K58" s="12"/>
      <c r="L58" s="30"/>
      <c r="M58" s="13">
        <f t="shared" si="1"/>
        <v>20</v>
      </c>
      <c r="N58" s="13">
        <f t="shared" si="2"/>
        <v>86.956521739130437</v>
      </c>
      <c r="O58" s="12">
        <v>1</v>
      </c>
      <c r="P58" s="12">
        <v>3</v>
      </c>
      <c r="Q58" s="12">
        <v>8</v>
      </c>
      <c r="R58" s="11">
        <v>1</v>
      </c>
      <c r="S58" s="34">
        <v>2</v>
      </c>
      <c r="T58" s="13">
        <v>0</v>
      </c>
      <c r="U58" s="11">
        <v>4</v>
      </c>
      <c r="V58" s="30"/>
      <c r="W58" s="30"/>
      <c r="X58" s="13"/>
      <c r="Y58" s="30"/>
      <c r="Z58" s="13">
        <f t="shared" si="3"/>
        <v>19</v>
      </c>
      <c r="AA58" s="13">
        <f t="shared" si="4"/>
        <v>90.476190476190482</v>
      </c>
      <c r="AB58" s="11">
        <v>2</v>
      </c>
      <c r="AC58" s="11">
        <v>2</v>
      </c>
      <c r="AD58" s="12">
        <v>4</v>
      </c>
      <c r="AE58" s="11">
        <v>4</v>
      </c>
      <c r="AF58" s="12">
        <v>7</v>
      </c>
      <c r="AG58" s="11">
        <v>2</v>
      </c>
      <c r="AH58" s="11">
        <v>4</v>
      </c>
      <c r="AI58" s="11"/>
      <c r="AJ58" s="11"/>
      <c r="AK58" s="11"/>
      <c r="AL58" s="13">
        <f t="shared" si="5"/>
        <v>25</v>
      </c>
      <c r="AM58" s="54">
        <f t="shared" si="6"/>
        <v>92.592592592592595</v>
      </c>
      <c r="AN58" s="55">
        <v>0</v>
      </c>
      <c r="AO58" s="12">
        <v>2</v>
      </c>
      <c r="AP58" s="13">
        <v>5</v>
      </c>
      <c r="AQ58" s="11">
        <v>5</v>
      </c>
      <c r="AR58" s="13">
        <v>1</v>
      </c>
      <c r="AS58" s="12">
        <v>0</v>
      </c>
      <c r="AT58" s="30">
        <v>3</v>
      </c>
      <c r="AU58" s="13">
        <f t="shared" si="7"/>
        <v>16</v>
      </c>
      <c r="AV58" s="56">
        <f t="shared" si="8"/>
        <v>88.888888888888886</v>
      </c>
      <c r="AW58" s="57">
        <v>0</v>
      </c>
      <c r="AX58" s="30">
        <v>7</v>
      </c>
      <c r="AY58" s="13">
        <v>5</v>
      </c>
      <c r="AZ58" s="11">
        <v>4</v>
      </c>
      <c r="BA58" s="13">
        <v>3</v>
      </c>
      <c r="BB58" s="13">
        <v>3</v>
      </c>
      <c r="BC58" s="13">
        <v>7</v>
      </c>
      <c r="BD58" s="13">
        <f t="shared" si="9"/>
        <v>29</v>
      </c>
      <c r="BE58" s="58">
        <f t="shared" si="10"/>
        <v>85.294117647058826</v>
      </c>
      <c r="BF58" s="11">
        <v>0</v>
      </c>
      <c r="BG58" s="13">
        <v>4</v>
      </c>
      <c r="BH58" s="11">
        <v>4</v>
      </c>
      <c r="BI58" s="95">
        <v>2</v>
      </c>
      <c r="BJ58" s="11">
        <v>5</v>
      </c>
      <c r="BK58" s="11">
        <v>2</v>
      </c>
      <c r="BL58" s="11">
        <v>1</v>
      </c>
      <c r="BM58" s="11">
        <f t="shared" si="14"/>
        <v>18</v>
      </c>
      <c r="BN58" s="36">
        <f t="shared" si="11"/>
        <v>94.73684210526315</v>
      </c>
      <c r="BO58" s="57">
        <v>1</v>
      </c>
      <c r="BP58" s="11">
        <v>7</v>
      </c>
      <c r="BQ58" s="11">
        <v>6</v>
      </c>
      <c r="BR58" s="11">
        <v>7</v>
      </c>
      <c r="BS58" s="11">
        <v>5</v>
      </c>
      <c r="BT58" s="11">
        <v>12</v>
      </c>
      <c r="BU58" s="11">
        <v>7</v>
      </c>
      <c r="BV58" s="22">
        <f t="shared" si="12"/>
        <v>45</v>
      </c>
      <c r="BW58" s="59">
        <f t="shared" si="13"/>
        <v>93.75</v>
      </c>
      <c r="BX58" s="51"/>
      <c r="BY58" s="52"/>
      <c r="BZ58" s="52"/>
      <c r="CA58" s="52"/>
      <c r="CB58" s="52"/>
      <c r="CC58" s="52"/>
      <c r="CD58" s="52"/>
      <c r="CE58" s="52"/>
      <c r="CF58" s="52"/>
      <c r="CG58" s="53"/>
    </row>
    <row r="59" spans="1:85" ht="18">
      <c r="A59" s="24">
        <v>55</v>
      </c>
      <c r="B59" s="38" t="s">
        <v>74</v>
      </c>
      <c r="C59" s="11">
        <v>0</v>
      </c>
      <c r="D59" s="12">
        <v>2</v>
      </c>
      <c r="E59" s="12">
        <v>4</v>
      </c>
      <c r="F59" s="11">
        <v>4</v>
      </c>
      <c r="G59" s="12">
        <v>2</v>
      </c>
      <c r="H59" s="12">
        <v>3</v>
      </c>
      <c r="I59" s="12">
        <v>5</v>
      </c>
      <c r="J59" s="12"/>
      <c r="K59" s="12"/>
      <c r="L59" s="30"/>
      <c r="M59" s="13">
        <f t="shared" si="1"/>
        <v>20</v>
      </c>
      <c r="N59" s="13">
        <f t="shared" si="2"/>
        <v>86.956521739130437</v>
      </c>
      <c r="O59" s="12">
        <v>1</v>
      </c>
      <c r="P59" s="12">
        <v>3</v>
      </c>
      <c r="Q59" s="12">
        <v>7</v>
      </c>
      <c r="R59" s="11">
        <v>0</v>
      </c>
      <c r="S59" s="34">
        <v>2</v>
      </c>
      <c r="T59" s="13">
        <v>0</v>
      </c>
      <c r="U59" s="11">
        <v>3</v>
      </c>
      <c r="V59" s="30"/>
      <c r="W59" s="30"/>
      <c r="X59" s="13"/>
      <c r="Y59" s="30"/>
      <c r="Z59" s="13">
        <f t="shared" si="3"/>
        <v>16</v>
      </c>
      <c r="AA59" s="13">
        <f t="shared" si="4"/>
        <v>76.19047619047619</v>
      </c>
      <c r="AB59" s="11">
        <v>2</v>
      </c>
      <c r="AC59" s="11">
        <v>2</v>
      </c>
      <c r="AD59" s="12">
        <v>4</v>
      </c>
      <c r="AE59" s="11">
        <v>4</v>
      </c>
      <c r="AF59" s="12">
        <v>4</v>
      </c>
      <c r="AG59" s="11">
        <v>2</v>
      </c>
      <c r="AH59" s="11">
        <v>2</v>
      </c>
      <c r="AI59" s="11"/>
      <c r="AJ59" s="11"/>
      <c r="AK59" s="11"/>
      <c r="AL59" s="13">
        <f t="shared" si="5"/>
        <v>20</v>
      </c>
      <c r="AM59" s="54">
        <f t="shared" si="6"/>
        <v>74.074074074074076</v>
      </c>
      <c r="AN59" s="55">
        <v>0</v>
      </c>
      <c r="AO59" s="12">
        <v>2</v>
      </c>
      <c r="AP59" s="13">
        <v>5</v>
      </c>
      <c r="AQ59" s="11">
        <v>5</v>
      </c>
      <c r="AR59" s="13">
        <v>1</v>
      </c>
      <c r="AS59" s="12">
        <v>0</v>
      </c>
      <c r="AT59" s="30">
        <v>2</v>
      </c>
      <c r="AU59" s="13">
        <f t="shared" si="7"/>
        <v>15</v>
      </c>
      <c r="AV59" s="56">
        <f t="shared" si="8"/>
        <v>83.333333333333343</v>
      </c>
      <c r="AW59" s="57">
        <v>0</v>
      </c>
      <c r="AX59" s="30">
        <v>6</v>
      </c>
      <c r="AY59" s="13">
        <v>5</v>
      </c>
      <c r="AZ59" s="11">
        <v>4</v>
      </c>
      <c r="BA59" s="13">
        <v>3</v>
      </c>
      <c r="BB59" s="13">
        <v>3</v>
      </c>
      <c r="BC59" s="13">
        <v>7</v>
      </c>
      <c r="BD59" s="13">
        <f t="shared" si="9"/>
        <v>28</v>
      </c>
      <c r="BE59" s="58">
        <f t="shared" si="10"/>
        <v>82.35294117647058</v>
      </c>
      <c r="BF59" s="11">
        <v>0</v>
      </c>
      <c r="BG59" s="13">
        <v>4</v>
      </c>
      <c r="BH59" s="11">
        <v>5</v>
      </c>
      <c r="BI59" s="95">
        <v>2</v>
      </c>
      <c r="BJ59" s="11">
        <v>4</v>
      </c>
      <c r="BK59" s="11">
        <v>2</v>
      </c>
      <c r="BL59" s="11">
        <v>1</v>
      </c>
      <c r="BM59" s="11">
        <f t="shared" si="14"/>
        <v>18</v>
      </c>
      <c r="BN59" s="36">
        <f t="shared" si="11"/>
        <v>94.73684210526315</v>
      </c>
      <c r="BO59" s="57">
        <v>0</v>
      </c>
      <c r="BP59" s="11">
        <v>7</v>
      </c>
      <c r="BQ59" s="11">
        <v>6</v>
      </c>
      <c r="BR59" s="11">
        <v>6</v>
      </c>
      <c r="BS59" s="11">
        <v>5</v>
      </c>
      <c r="BT59" s="11">
        <v>12</v>
      </c>
      <c r="BU59" s="11">
        <v>6</v>
      </c>
      <c r="BV59" s="22">
        <f t="shared" si="12"/>
        <v>42</v>
      </c>
      <c r="BW59" s="59">
        <f t="shared" si="13"/>
        <v>87.5</v>
      </c>
      <c r="BX59" s="51"/>
      <c r="BY59" s="52"/>
      <c r="BZ59" s="52"/>
      <c r="CA59" s="52"/>
      <c r="CB59" s="52"/>
      <c r="CC59" s="52"/>
      <c r="CD59" s="52"/>
      <c r="CE59" s="52"/>
      <c r="CF59" s="52"/>
      <c r="CG59" s="53"/>
    </row>
    <row r="60" spans="1:85" ht="18.75" thickBot="1">
      <c r="A60" s="32">
        <v>56</v>
      </c>
      <c r="B60" s="38" t="s">
        <v>75</v>
      </c>
      <c r="C60" s="11">
        <v>2</v>
      </c>
      <c r="D60" s="12">
        <v>2</v>
      </c>
      <c r="E60" s="12">
        <v>4</v>
      </c>
      <c r="F60" s="11">
        <v>3</v>
      </c>
      <c r="G60" s="12">
        <v>2</v>
      </c>
      <c r="H60" s="12">
        <v>3</v>
      </c>
      <c r="I60" s="12">
        <v>4</v>
      </c>
      <c r="J60" s="12"/>
      <c r="K60" s="12"/>
      <c r="L60" s="30"/>
      <c r="M60" s="13">
        <f t="shared" si="1"/>
        <v>20</v>
      </c>
      <c r="N60" s="13">
        <f t="shared" si="2"/>
        <v>86.956521739130437</v>
      </c>
      <c r="O60" s="12">
        <v>3</v>
      </c>
      <c r="P60" s="12">
        <v>3</v>
      </c>
      <c r="Q60" s="12">
        <v>8</v>
      </c>
      <c r="R60" s="11">
        <v>1</v>
      </c>
      <c r="S60" s="34">
        <v>2</v>
      </c>
      <c r="T60" s="13">
        <v>0</v>
      </c>
      <c r="U60" s="11">
        <v>4</v>
      </c>
      <c r="V60" s="30"/>
      <c r="W60" s="30"/>
      <c r="X60" s="13"/>
      <c r="Y60" s="30"/>
      <c r="Z60" s="13">
        <f t="shared" si="3"/>
        <v>21</v>
      </c>
      <c r="AA60" s="13">
        <f t="shared" si="4"/>
        <v>100</v>
      </c>
      <c r="AB60" s="11">
        <v>2</v>
      </c>
      <c r="AC60" s="11">
        <v>2</v>
      </c>
      <c r="AD60" s="12">
        <v>4</v>
      </c>
      <c r="AE60" s="11">
        <v>4</v>
      </c>
      <c r="AF60" s="12">
        <v>7</v>
      </c>
      <c r="AG60" s="11">
        <v>2</v>
      </c>
      <c r="AH60" s="11">
        <v>4</v>
      </c>
      <c r="AI60" s="11"/>
      <c r="AJ60" s="11"/>
      <c r="AK60" s="11"/>
      <c r="AL60" s="13">
        <f t="shared" si="5"/>
        <v>25</v>
      </c>
      <c r="AM60" s="54">
        <f t="shared" si="6"/>
        <v>92.592592592592595</v>
      </c>
      <c r="AN60" s="60">
        <v>2</v>
      </c>
      <c r="AO60" s="61">
        <v>2</v>
      </c>
      <c r="AP60" s="62">
        <v>5</v>
      </c>
      <c r="AQ60" s="49">
        <v>5</v>
      </c>
      <c r="AR60" s="62">
        <v>1</v>
      </c>
      <c r="AS60" s="12">
        <v>0</v>
      </c>
      <c r="AT60" s="63">
        <v>3</v>
      </c>
      <c r="AU60" s="13">
        <f t="shared" si="7"/>
        <v>18</v>
      </c>
      <c r="AV60" s="56">
        <f t="shared" si="8"/>
        <v>100</v>
      </c>
      <c r="AW60" s="48">
        <v>3</v>
      </c>
      <c r="AX60" s="63">
        <v>7</v>
      </c>
      <c r="AY60" s="62">
        <v>5</v>
      </c>
      <c r="AZ60" s="49">
        <v>4</v>
      </c>
      <c r="BA60" s="62">
        <v>3</v>
      </c>
      <c r="BB60" s="62">
        <v>3</v>
      </c>
      <c r="BC60" s="62">
        <v>6</v>
      </c>
      <c r="BD60" s="13">
        <f t="shared" si="9"/>
        <v>31</v>
      </c>
      <c r="BE60" s="58">
        <f t="shared" si="10"/>
        <v>91.17647058823529</v>
      </c>
      <c r="BF60" s="11">
        <v>0</v>
      </c>
      <c r="BG60" s="62">
        <v>4</v>
      </c>
      <c r="BH60" s="49">
        <v>5</v>
      </c>
      <c r="BI60" s="95">
        <v>1</v>
      </c>
      <c r="BJ60" s="49">
        <v>5</v>
      </c>
      <c r="BK60" s="169">
        <v>2</v>
      </c>
      <c r="BL60" s="169">
        <v>1</v>
      </c>
      <c r="BM60" s="11">
        <f t="shared" si="14"/>
        <v>18</v>
      </c>
      <c r="BN60" s="36">
        <f t="shared" si="11"/>
        <v>94.73684210526315</v>
      </c>
      <c r="BO60" s="48">
        <v>3</v>
      </c>
      <c r="BP60" s="49">
        <v>7</v>
      </c>
      <c r="BQ60" s="49">
        <v>6</v>
      </c>
      <c r="BR60" s="49">
        <v>7</v>
      </c>
      <c r="BS60" s="49">
        <v>5</v>
      </c>
      <c r="BT60" s="49">
        <v>12</v>
      </c>
      <c r="BU60" s="49">
        <v>6</v>
      </c>
      <c r="BV60" s="22">
        <f t="shared" si="12"/>
        <v>46</v>
      </c>
      <c r="BW60" s="59">
        <f t="shared" si="13"/>
        <v>95.833333333333343</v>
      </c>
      <c r="BX60" s="64"/>
      <c r="BY60" s="65"/>
      <c r="BZ60" s="65"/>
      <c r="CA60" s="65"/>
      <c r="CB60" s="65"/>
      <c r="CC60" s="65"/>
      <c r="CD60" s="65"/>
      <c r="CE60" s="65"/>
      <c r="CF60" s="65"/>
      <c r="CG60" s="66"/>
    </row>
    <row r="61" spans="1:85">
      <c r="A61" s="187">
        <v>57</v>
      </c>
      <c r="I61" s="183">
        <v>5</v>
      </c>
      <c r="M61">
        <v>5</v>
      </c>
      <c r="N61" s="13">
        <f t="shared" si="2"/>
        <v>21.739130434782609</v>
      </c>
      <c r="U61" s="184">
        <v>4</v>
      </c>
      <c r="Z61">
        <v>4</v>
      </c>
      <c r="AA61" s="13">
        <f t="shared" si="4"/>
        <v>19.047619047619047</v>
      </c>
      <c r="AG61" s="184">
        <v>2</v>
      </c>
      <c r="AH61" s="184">
        <v>2</v>
      </c>
      <c r="AL61">
        <v>4</v>
      </c>
      <c r="AM61" s="54">
        <f t="shared" si="6"/>
        <v>14.814814814814813</v>
      </c>
      <c r="AT61">
        <v>3</v>
      </c>
      <c r="AU61">
        <v>3</v>
      </c>
      <c r="AV61" s="56">
        <f t="shared" si="8"/>
        <v>16.666666666666664</v>
      </c>
      <c r="BC61" s="185">
        <v>7</v>
      </c>
      <c r="BD61">
        <v>7</v>
      </c>
      <c r="BE61" s="58">
        <f t="shared" si="10"/>
        <v>20.588235294117645</v>
      </c>
      <c r="BL61" s="184">
        <v>0</v>
      </c>
      <c r="BM61">
        <v>0</v>
      </c>
      <c r="BN61" s="36">
        <f t="shared" si="11"/>
        <v>0</v>
      </c>
      <c r="BU61" s="184">
        <v>6</v>
      </c>
      <c r="BV61">
        <v>6</v>
      </c>
      <c r="BW61" s="59">
        <f t="shared" si="13"/>
        <v>12.5</v>
      </c>
    </row>
    <row r="62" spans="1:85">
      <c r="A62" s="187">
        <v>58</v>
      </c>
      <c r="I62" s="183">
        <v>6</v>
      </c>
      <c r="M62">
        <v>6</v>
      </c>
      <c r="N62" s="13">
        <f t="shared" si="2"/>
        <v>26.086956521739129</v>
      </c>
      <c r="U62" s="184">
        <v>4</v>
      </c>
      <c r="Z62">
        <v>4</v>
      </c>
      <c r="AA62" s="13">
        <f t="shared" si="4"/>
        <v>19.047619047619047</v>
      </c>
      <c r="AG62" s="184">
        <v>2</v>
      </c>
      <c r="AH62" s="184">
        <v>4</v>
      </c>
      <c r="AL62">
        <v>6</v>
      </c>
      <c r="AM62" s="54">
        <f t="shared" si="6"/>
        <v>22.222222222222221</v>
      </c>
      <c r="AT62">
        <v>3</v>
      </c>
      <c r="AU62">
        <v>3</v>
      </c>
      <c r="AV62" s="56">
        <f t="shared" si="8"/>
        <v>16.666666666666664</v>
      </c>
      <c r="BC62" s="185">
        <v>7</v>
      </c>
      <c r="BD62">
        <v>7</v>
      </c>
      <c r="BE62" s="58">
        <f t="shared" si="10"/>
        <v>20.588235294117645</v>
      </c>
      <c r="BL62" s="184">
        <v>0</v>
      </c>
      <c r="BM62">
        <v>0</v>
      </c>
      <c r="BN62" s="36">
        <f t="shared" si="11"/>
        <v>0</v>
      </c>
      <c r="BU62" s="184">
        <v>7</v>
      </c>
      <c r="BV62">
        <v>7</v>
      </c>
      <c r="BW62" s="59">
        <f t="shared" si="13"/>
        <v>14.583333333333334</v>
      </c>
    </row>
    <row r="63" spans="1:85">
      <c r="A63" s="187">
        <v>59</v>
      </c>
      <c r="I63" s="183">
        <v>6</v>
      </c>
      <c r="M63">
        <v>6</v>
      </c>
      <c r="N63" s="13">
        <f t="shared" si="2"/>
        <v>26.086956521739129</v>
      </c>
      <c r="U63" s="184">
        <v>3</v>
      </c>
      <c r="Z63">
        <v>3</v>
      </c>
      <c r="AA63" s="13">
        <f t="shared" si="4"/>
        <v>14.285714285714285</v>
      </c>
      <c r="AH63" s="184">
        <v>4</v>
      </c>
      <c r="AL63">
        <v>4</v>
      </c>
      <c r="AM63" s="54">
        <f t="shared" si="6"/>
        <v>14.814814814814813</v>
      </c>
      <c r="AT63">
        <v>3</v>
      </c>
      <c r="AU63">
        <v>3</v>
      </c>
      <c r="AV63" s="56">
        <f t="shared" si="8"/>
        <v>16.666666666666664</v>
      </c>
      <c r="BC63" s="185">
        <v>7</v>
      </c>
      <c r="BD63">
        <v>7</v>
      </c>
      <c r="BE63" s="58">
        <f t="shared" si="10"/>
        <v>20.588235294117645</v>
      </c>
      <c r="BL63" s="184">
        <v>1</v>
      </c>
      <c r="BM63">
        <v>1</v>
      </c>
      <c r="BN63" s="36">
        <f t="shared" si="11"/>
        <v>5.2631578947368416</v>
      </c>
      <c r="BU63" s="184">
        <v>7</v>
      </c>
      <c r="BV63">
        <v>7</v>
      </c>
      <c r="BW63" s="59">
        <f t="shared" si="13"/>
        <v>14.583333333333334</v>
      </c>
    </row>
  </sheetData>
  <mergeCells count="11">
    <mergeCell ref="A1:BW1"/>
    <mergeCell ref="BX2:CG2"/>
    <mergeCell ref="A2:A4"/>
    <mergeCell ref="B2:B4"/>
    <mergeCell ref="C2:N2"/>
    <mergeCell ref="O2:AA2"/>
    <mergeCell ref="AB2:AL2"/>
    <mergeCell ref="AN2:AV2"/>
    <mergeCell ref="AW2:BE2"/>
    <mergeCell ref="BF2:BN2"/>
    <mergeCell ref="BO2:BW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65"/>
  <sheetViews>
    <sheetView workbookViewId="0">
      <selection activeCell="AE14" sqref="AE14"/>
    </sheetView>
  </sheetViews>
  <sheetFormatPr defaultRowHeight="15"/>
  <cols>
    <col min="2" max="2" width="32" customWidth="1"/>
    <col min="3" max="27" width="4.28515625" customWidth="1"/>
  </cols>
  <sheetData>
    <row r="2" spans="1:27">
      <c r="A2" s="258" t="s">
        <v>1</v>
      </c>
      <c r="B2" s="258" t="s">
        <v>2</v>
      </c>
      <c r="C2" s="259" t="s">
        <v>3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60" t="s">
        <v>7</v>
      </c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</row>
    <row r="3" spans="1:27">
      <c r="A3" s="258"/>
      <c r="B3" s="258"/>
      <c r="C3" s="1" t="s">
        <v>77</v>
      </c>
      <c r="D3" s="1" t="s">
        <v>81</v>
      </c>
      <c r="E3" s="1" t="s">
        <v>82</v>
      </c>
      <c r="F3" s="1" t="s">
        <v>95</v>
      </c>
      <c r="G3" s="1" t="s">
        <v>97</v>
      </c>
      <c r="H3" s="1"/>
      <c r="I3" s="1"/>
      <c r="J3" s="1"/>
      <c r="K3" s="1"/>
      <c r="L3" s="1"/>
      <c r="M3" s="1" t="s">
        <v>19</v>
      </c>
      <c r="N3" s="1" t="s">
        <v>14</v>
      </c>
      <c r="O3" s="261" t="s">
        <v>77</v>
      </c>
      <c r="P3" s="2" t="s">
        <v>81</v>
      </c>
      <c r="Q3" s="2" t="s">
        <v>84</v>
      </c>
      <c r="R3" s="2" t="s">
        <v>95</v>
      </c>
      <c r="S3" s="2" t="s">
        <v>97</v>
      </c>
      <c r="T3" s="2"/>
      <c r="U3" s="2"/>
      <c r="V3" s="2"/>
      <c r="W3" s="2"/>
      <c r="X3" s="2"/>
      <c r="Y3" s="2"/>
      <c r="Z3" s="2" t="s">
        <v>19</v>
      </c>
      <c r="AA3" s="2" t="s">
        <v>14</v>
      </c>
    </row>
    <row r="4" spans="1:27">
      <c r="A4" s="258"/>
      <c r="B4" s="258"/>
      <c r="C4" s="12">
        <v>3</v>
      </c>
      <c r="D4" s="12">
        <v>4</v>
      </c>
      <c r="E4" s="12">
        <v>4</v>
      </c>
      <c r="F4" s="11">
        <v>0</v>
      </c>
      <c r="G4" s="12">
        <v>4</v>
      </c>
      <c r="H4" s="12"/>
      <c r="I4" s="12"/>
      <c r="J4" s="12"/>
      <c r="K4" s="12"/>
      <c r="L4" s="13"/>
      <c r="M4" s="13">
        <f t="shared" ref="M4:M32" si="0">SUM(C4:L4)</f>
        <v>15</v>
      </c>
      <c r="N4" s="13">
        <f>M4/15*100</f>
        <v>100</v>
      </c>
      <c r="O4" s="12">
        <v>3</v>
      </c>
      <c r="P4" s="12">
        <v>4</v>
      </c>
      <c r="Q4" s="12">
        <v>4</v>
      </c>
      <c r="R4" s="11">
        <v>1</v>
      </c>
      <c r="S4" s="12">
        <v>4</v>
      </c>
      <c r="T4" s="13"/>
      <c r="U4" s="12"/>
      <c r="V4" s="12"/>
      <c r="W4" s="12"/>
      <c r="X4" s="13"/>
      <c r="Y4" s="13"/>
      <c r="Z4" s="13">
        <f t="shared" ref="Z4" si="1">SUM(O4:Y4)</f>
        <v>16</v>
      </c>
      <c r="AA4" s="13">
        <f>Z4/16*100</f>
        <v>100</v>
      </c>
    </row>
    <row r="5" spans="1:27" ht="18">
      <c r="A5" s="32">
        <v>1</v>
      </c>
      <c r="B5" s="38" t="s">
        <v>20</v>
      </c>
      <c r="C5" s="11">
        <v>2</v>
      </c>
      <c r="D5" s="12">
        <v>4</v>
      </c>
      <c r="E5" s="12">
        <v>4</v>
      </c>
      <c r="F5" s="11">
        <v>0</v>
      </c>
      <c r="G5" s="12">
        <v>4</v>
      </c>
      <c r="H5" s="12"/>
      <c r="I5" s="12"/>
      <c r="J5" s="12"/>
      <c r="K5" s="12"/>
      <c r="L5" s="30"/>
      <c r="M5" s="13">
        <f t="shared" si="0"/>
        <v>14</v>
      </c>
      <c r="N5" s="13">
        <f t="shared" ref="N5:N34" si="2">M5/15*100</f>
        <v>93.333333333333329</v>
      </c>
      <c r="O5" s="12">
        <v>1</v>
      </c>
      <c r="P5" s="12">
        <v>3</v>
      </c>
      <c r="Q5" s="12">
        <v>4</v>
      </c>
      <c r="R5" s="11">
        <v>1</v>
      </c>
      <c r="S5" s="34">
        <v>3</v>
      </c>
      <c r="T5" s="35"/>
      <c r="U5" s="11"/>
      <c r="V5" s="30"/>
      <c r="W5" s="30"/>
      <c r="X5" s="13"/>
      <c r="Y5" s="13"/>
      <c r="Z5" s="13">
        <f t="shared" ref="Z5:Z32" si="3">SUM(O5:Y5)</f>
        <v>12</v>
      </c>
      <c r="AA5" s="13">
        <f t="shared" ref="AA5:AA34" si="4">Z5/16*100</f>
        <v>75</v>
      </c>
    </row>
    <row r="6" spans="1:27" ht="18">
      <c r="A6" s="32">
        <v>2</v>
      </c>
      <c r="B6" s="33" t="s">
        <v>21</v>
      </c>
      <c r="C6" s="11">
        <v>3</v>
      </c>
      <c r="D6" s="12">
        <v>4</v>
      </c>
      <c r="E6" s="12">
        <v>4</v>
      </c>
      <c r="F6" s="11">
        <v>0</v>
      </c>
      <c r="G6" s="12">
        <v>3</v>
      </c>
      <c r="H6" s="12"/>
      <c r="I6" s="12"/>
      <c r="J6" s="12"/>
      <c r="K6" s="12"/>
      <c r="L6" s="30"/>
      <c r="M6" s="13">
        <f t="shared" si="0"/>
        <v>14</v>
      </c>
      <c r="N6" s="13">
        <f t="shared" si="2"/>
        <v>93.333333333333329</v>
      </c>
      <c r="O6" s="12">
        <v>3</v>
      </c>
      <c r="P6" s="12">
        <v>4</v>
      </c>
      <c r="Q6" s="12">
        <v>4</v>
      </c>
      <c r="R6" s="11">
        <v>1</v>
      </c>
      <c r="S6" s="34">
        <v>3</v>
      </c>
      <c r="T6" s="35"/>
      <c r="U6" s="11"/>
      <c r="V6" s="30"/>
      <c r="W6" s="30"/>
      <c r="X6" s="13"/>
      <c r="Y6" s="13"/>
      <c r="Z6" s="13">
        <f t="shared" si="3"/>
        <v>15</v>
      </c>
      <c r="AA6" s="13">
        <f t="shared" si="4"/>
        <v>93.75</v>
      </c>
    </row>
    <row r="7" spans="1:27" ht="18">
      <c r="A7" s="32">
        <v>3</v>
      </c>
      <c r="B7" s="37" t="s">
        <v>22</v>
      </c>
      <c r="C7" s="11">
        <v>3</v>
      </c>
      <c r="D7" s="12">
        <v>4</v>
      </c>
      <c r="E7" s="12">
        <v>4</v>
      </c>
      <c r="F7" s="11">
        <v>0</v>
      </c>
      <c r="G7" s="12">
        <v>3</v>
      </c>
      <c r="H7" s="12"/>
      <c r="I7" s="12"/>
      <c r="J7" s="12"/>
      <c r="K7" s="12"/>
      <c r="L7" s="30"/>
      <c r="M7" s="13">
        <f t="shared" si="0"/>
        <v>14</v>
      </c>
      <c r="N7" s="13">
        <f t="shared" si="2"/>
        <v>93.333333333333329</v>
      </c>
      <c r="O7" s="12">
        <v>3</v>
      </c>
      <c r="P7" s="12">
        <v>4</v>
      </c>
      <c r="Q7" s="12">
        <v>4</v>
      </c>
      <c r="R7" s="11">
        <v>1</v>
      </c>
      <c r="S7" s="34">
        <v>3</v>
      </c>
      <c r="T7" s="35"/>
      <c r="U7" s="11"/>
      <c r="V7" s="30"/>
      <c r="W7" s="30"/>
      <c r="X7" s="13"/>
      <c r="Y7" s="13"/>
      <c r="Z7" s="13">
        <f t="shared" si="3"/>
        <v>15</v>
      </c>
      <c r="AA7" s="13">
        <f t="shared" si="4"/>
        <v>93.75</v>
      </c>
    </row>
    <row r="8" spans="1:27" ht="18">
      <c r="A8" s="32">
        <v>4</v>
      </c>
      <c r="B8" s="38" t="s">
        <v>23</v>
      </c>
      <c r="C8" s="11">
        <v>3</v>
      </c>
      <c r="D8" s="12">
        <v>4</v>
      </c>
      <c r="E8" s="12">
        <v>4</v>
      </c>
      <c r="F8" s="11">
        <v>0</v>
      </c>
      <c r="G8" s="12">
        <v>3</v>
      </c>
      <c r="H8" s="12"/>
      <c r="I8" s="12"/>
      <c r="J8" s="12"/>
      <c r="K8" s="12"/>
      <c r="L8" s="30"/>
      <c r="M8" s="13">
        <f t="shared" si="0"/>
        <v>14</v>
      </c>
      <c r="N8" s="13">
        <f t="shared" si="2"/>
        <v>93.333333333333329</v>
      </c>
      <c r="O8" s="12">
        <v>3</v>
      </c>
      <c r="P8" s="12">
        <v>4</v>
      </c>
      <c r="Q8" s="12">
        <v>4</v>
      </c>
      <c r="R8" s="11">
        <v>1</v>
      </c>
      <c r="S8" s="34">
        <v>4</v>
      </c>
      <c r="T8" s="35"/>
      <c r="U8" s="11"/>
      <c r="V8" s="30"/>
      <c r="W8" s="30"/>
      <c r="X8" s="13"/>
      <c r="Y8" s="13"/>
      <c r="Z8" s="13">
        <f t="shared" si="3"/>
        <v>16</v>
      </c>
      <c r="AA8" s="13">
        <f t="shared" si="4"/>
        <v>100</v>
      </c>
    </row>
    <row r="9" spans="1:27" ht="18">
      <c r="A9" s="32">
        <v>5</v>
      </c>
      <c r="B9" s="38" t="s">
        <v>24</v>
      </c>
      <c r="C9" s="11">
        <v>3</v>
      </c>
      <c r="D9" s="12">
        <v>4</v>
      </c>
      <c r="E9" s="12">
        <v>3</v>
      </c>
      <c r="F9" s="11">
        <v>0</v>
      </c>
      <c r="G9" s="12">
        <v>4</v>
      </c>
      <c r="H9" s="12"/>
      <c r="I9" s="12"/>
      <c r="J9" s="12"/>
      <c r="K9" s="12"/>
      <c r="L9" s="30"/>
      <c r="M9" s="13">
        <f t="shared" si="0"/>
        <v>14</v>
      </c>
      <c r="N9" s="13">
        <f t="shared" si="2"/>
        <v>93.333333333333329</v>
      </c>
      <c r="O9" s="12">
        <v>3</v>
      </c>
      <c r="P9" s="12">
        <v>4</v>
      </c>
      <c r="Q9" s="12">
        <v>4</v>
      </c>
      <c r="R9" s="11">
        <v>1</v>
      </c>
      <c r="S9" s="34">
        <v>4</v>
      </c>
      <c r="T9" s="35"/>
      <c r="U9" s="11"/>
      <c r="V9" s="30"/>
      <c r="W9" s="30"/>
      <c r="X9" s="13"/>
      <c r="Y9" s="13"/>
      <c r="Z9" s="13">
        <f t="shared" si="3"/>
        <v>16</v>
      </c>
      <c r="AA9" s="13">
        <f t="shared" si="4"/>
        <v>100</v>
      </c>
    </row>
    <row r="10" spans="1:27" ht="18">
      <c r="A10" s="32">
        <v>6</v>
      </c>
      <c r="B10" s="38" t="s">
        <v>25</v>
      </c>
      <c r="C10" s="11">
        <v>3</v>
      </c>
      <c r="D10" s="12">
        <v>4</v>
      </c>
      <c r="E10" s="12">
        <v>4</v>
      </c>
      <c r="F10" s="11">
        <v>0</v>
      </c>
      <c r="G10" s="12">
        <v>4</v>
      </c>
      <c r="H10" s="12"/>
      <c r="I10" s="12"/>
      <c r="J10" s="12"/>
      <c r="K10" s="12"/>
      <c r="L10" s="30"/>
      <c r="M10" s="13">
        <f t="shared" si="0"/>
        <v>15</v>
      </c>
      <c r="N10" s="13">
        <f t="shared" si="2"/>
        <v>100</v>
      </c>
      <c r="O10" s="12">
        <v>3</v>
      </c>
      <c r="P10" s="12">
        <v>4</v>
      </c>
      <c r="Q10" s="12">
        <v>4</v>
      </c>
      <c r="R10" s="11">
        <v>0</v>
      </c>
      <c r="S10" s="34">
        <v>3</v>
      </c>
      <c r="T10" s="35"/>
      <c r="U10" s="11"/>
      <c r="V10" s="30"/>
      <c r="W10" s="30"/>
      <c r="X10" s="13"/>
      <c r="Y10" s="13"/>
      <c r="Z10" s="13">
        <f t="shared" si="3"/>
        <v>14</v>
      </c>
      <c r="AA10" s="13">
        <f t="shared" si="4"/>
        <v>87.5</v>
      </c>
    </row>
    <row r="11" spans="1:27" ht="18">
      <c r="A11" s="32">
        <v>7</v>
      </c>
      <c r="B11" s="38" t="s">
        <v>26</v>
      </c>
      <c r="C11" s="11">
        <v>3</v>
      </c>
      <c r="D11" s="12">
        <v>4</v>
      </c>
      <c r="E11" s="12">
        <v>4</v>
      </c>
      <c r="F11" s="11">
        <v>0</v>
      </c>
      <c r="G11" s="12">
        <v>4</v>
      </c>
      <c r="H11" s="12"/>
      <c r="I11" s="12"/>
      <c r="J11" s="12"/>
      <c r="K11" s="12"/>
      <c r="L11" s="30"/>
      <c r="M11" s="13">
        <f t="shared" si="0"/>
        <v>15</v>
      </c>
      <c r="N11" s="13">
        <f t="shared" si="2"/>
        <v>100</v>
      </c>
      <c r="O11" s="12">
        <v>3</v>
      </c>
      <c r="P11" s="12">
        <v>4</v>
      </c>
      <c r="Q11" s="12">
        <v>4</v>
      </c>
      <c r="R11" s="11">
        <v>1</v>
      </c>
      <c r="S11" s="34">
        <v>4</v>
      </c>
      <c r="T11" s="35"/>
      <c r="U11" s="11"/>
      <c r="V11" s="30"/>
      <c r="W11" s="30"/>
      <c r="X11" s="13"/>
      <c r="Y11" s="13"/>
      <c r="Z11" s="13">
        <f t="shared" si="3"/>
        <v>16</v>
      </c>
      <c r="AA11" s="13">
        <f t="shared" si="4"/>
        <v>100</v>
      </c>
    </row>
    <row r="12" spans="1:27" ht="18">
      <c r="A12" s="32">
        <v>8</v>
      </c>
      <c r="B12" s="38" t="s">
        <v>27</v>
      </c>
      <c r="C12" s="11">
        <v>2</v>
      </c>
      <c r="D12" s="12">
        <v>4</v>
      </c>
      <c r="E12" s="12">
        <v>4</v>
      </c>
      <c r="F12" s="11">
        <v>0</v>
      </c>
      <c r="G12" s="12">
        <v>3</v>
      </c>
      <c r="H12" s="12"/>
      <c r="I12" s="12"/>
      <c r="J12" s="12"/>
      <c r="K12" s="12"/>
      <c r="L12" s="30"/>
      <c r="M12" s="13">
        <f t="shared" si="0"/>
        <v>13</v>
      </c>
      <c r="N12" s="13">
        <f t="shared" si="2"/>
        <v>86.666666666666671</v>
      </c>
      <c r="O12" s="12">
        <v>3</v>
      </c>
      <c r="P12" s="12">
        <v>4</v>
      </c>
      <c r="Q12" s="12">
        <v>4</v>
      </c>
      <c r="R12" s="11">
        <v>1</v>
      </c>
      <c r="S12" s="34">
        <v>3</v>
      </c>
      <c r="T12" s="35"/>
      <c r="U12" s="11"/>
      <c r="V12" s="30"/>
      <c r="W12" s="30"/>
      <c r="X12" s="13"/>
      <c r="Y12" s="13"/>
      <c r="Z12" s="13">
        <f t="shared" si="3"/>
        <v>15</v>
      </c>
      <c r="AA12" s="13">
        <f t="shared" si="4"/>
        <v>93.75</v>
      </c>
    </row>
    <row r="13" spans="1:27" ht="18">
      <c r="A13" s="32">
        <v>9</v>
      </c>
      <c r="B13" s="33" t="s">
        <v>28</v>
      </c>
      <c r="C13" s="11">
        <v>3</v>
      </c>
      <c r="D13" s="12">
        <v>4</v>
      </c>
      <c r="E13" s="12">
        <v>4</v>
      </c>
      <c r="F13" s="11">
        <v>0</v>
      </c>
      <c r="G13" s="12">
        <v>4</v>
      </c>
      <c r="H13" s="12"/>
      <c r="I13" s="12"/>
      <c r="J13" s="12"/>
      <c r="K13" s="12"/>
      <c r="L13" s="30"/>
      <c r="M13" s="13">
        <f t="shared" si="0"/>
        <v>15</v>
      </c>
      <c r="N13" s="13">
        <f t="shared" si="2"/>
        <v>100</v>
      </c>
      <c r="O13" s="12">
        <v>3</v>
      </c>
      <c r="P13" s="12">
        <v>3</v>
      </c>
      <c r="Q13" s="12">
        <v>4</v>
      </c>
      <c r="R13" s="11">
        <v>0</v>
      </c>
      <c r="S13" s="34">
        <v>4</v>
      </c>
      <c r="T13" s="35"/>
      <c r="U13" s="11"/>
      <c r="V13" s="30"/>
      <c r="W13" s="30"/>
      <c r="X13" s="13"/>
      <c r="Y13" s="13"/>
      <c r="Z13" s="13">
        <f t="shared" si="3"/>
        <v>14</v>
      </c>
      <c r="AA13" s="13">
        <f t="shared" si="4"/>
        <v>87.5</v>
      </c>
    </row>
    <row r="14" spans="1:27" ht="18">
      <c r="A14" s="32">
        <v>10</v>
      </c>
      <c r="B14" s="38" t="s">
        <v>29</v>
      </c>
      <c r="C14" s="11">
        <v>3</v>
      </c>
      <c r="D14" s="12">
        <v>4</v>
      </c>
      <c r="E14" s="12">
        <v>4</v>
      </c>
      <c r="F14" s="11">
        <v>0</v>
      </c>
      <c r="G14" s="12">
        <v>4</v>
      </c>
      <c r="H14" s="12"/>
      <c r="I14" s="12"/>
      <c r="J14" s="12"/>
      <c r="K14" s="12"/>
      <c r="L14" s="30"/>
      <c r="M14" s="13">
        <f t="shared" si="0"/>
        <v>15</v>
      </c>
      <c r="N14" s="13">
        <f t="shared" si="2"/>
        <v>100</v>
      </c>
      <c r="O14" s="12">
        <v>2</v>
      </c>
      <c r="P14" s="12">
        <v>4</v>
      </c>
      <c r="Q14" s="12">
        <v>4</v>
      </c>
      <c r="R14" s="11">
        <v>1</v>
      </c>
      <c r="S14" s="34">
        <v>4</v>
      </c>
      <c r="T14" s="35"/>
      <c r="U14" s="11"/>
      <c r="V14" s="30"/>
      <c r="W14" s="30"/>
      <c r="X14" s="13"/>
      <c r="Y14" s="13"/>
      <c r="Z14" s="13">
        <f t="shared" si="3"/>
        <v>15</v>
      </c>
      <c r="AA14" s="13">
        <f t="shared" si="4"/>
        <v>93.75</v>
      </c>
    </row>
    <row r="15" spans="1:27" ht="18">
      <c r="A15" s="32">
        <v>11</v>
      </c>
      <c r="B15" s="33" t="s">
        <v>30</v>
      </c>
      <c r="C15" s="11">
        <v>3</v>
      </c>
      <c r="D15" s="12">
        <v>4</v>
      </c>
      <c r="E15" s="12">
        <v>4</v>
      </c>
      <c r="F15" s="11">
        <v>0</v>
      </c>
      <c r="G15" s="12">
        <v>3</v>
      </c>
      <c r="H15" s="12"/>
      <c r="I15" s="12"/>
      <c r="J15" s="12"/>
      <c r="K15" s="12"/>
      <c r="L15" s="30"/>
      <c r="M15" s="13">
        <f t="shared" si="0"/>
        <v>14</v>
      </c>
      <c r="N15" s="13">
        <f t="shared" si="2"/>
        <v>93.333333333333329</v>
      </c>
      <c r="O15" s="12">
        <v>3</v>
      </c>
      <c r="P15" s="12">
        <v>4</v>
      </c>
      <c r="Q15" s="12">
        <v>4</v>
      </c>
      <c r="R15" s="11">
        <v>1</v>
      </c>
      <c r="S15" s="34">
        <v>4</v>
      </c>
      <c r="T15" s="35"/>
      <c r="U15" s="11"/>
      <c r="V15" s="30"/>
      <c r="W15" s="30"/>
      <c r="X15" s="13"/>
      <c r="Y15" s="13"/>
      <c r="Z15" s="13">
        <f t="shared" si="3"/>
        <v>16</v>
      </c>
      <c r="AA15" s="13">
        <f t="shared" si="4"/>
        <v>100</v>
      </c>
    </row>
    <row r="16" spans="1:27" ht="18">
      <c r="A16" s="32">
        <v>12</v>
      </c>
      <c r="B16" s="38" t="s">
        <v>31</v>
      </c>
      <c r="C16" s="11">
        <v>3</v>
      </c>
      <c r="D16" s="12">
        <v>3</v>
      </c>
      <c r="E16" s="12">
        <v>4</v>
      </c>
      <c r="F16" s="11">
        <v>0</v>
      </c>
      <c r="G16" s="12">
        <v>3</v>
      </c>
      <c r="H16" s="12"/>
      <c r="I16" s="12"/>
      <c r="J16" s="12"/>
      <c r="K16" s="12"/>
      <c r="L16" s="30"/>
      <c r="M16" s="13">
        <f t="shared" si="0"/>
        <v>13</v>
      </c>
      <c r="N16" s="13">
        <f t="shared" si="2"/>
        <v>86.666666666666671</v>
      </c>
      <c r="O16" s="12">
        <v>3</v>
      </c>
      <c r="P16" s="12">
        <v>4</v>
      </c>
      <c r="Q16" s="12">
        <v>4</v>
      </c>
      <c r="R16" s="11">
        <v>1</v>
      </c>
      <c r="S16" s="34">
        <v>4</v>
      </c>
      <c r="T16" s="35"/>
      <c r="U16" s="11"/>
      <c r="V16" s="30"/>
      <c r="W16" s="30"/>
      <c r="X16" s="13"/>
      <c r="Y16" s="13"/>
      <c r="Z16" s="13">
        <f t="shared" si="3"/>
        <v>16</v>
      </c>
      <c r="AA16" s="13">
        <f t="shared" si="4"/>
        <v>100</v>
      </c>
    </row>
    <row r="17" spans="1:27" ht="18">
      <c r="A17" s="32">
        <v>13</v>
      </c>
      <c r="B17" s="39" t="s">
        <v>32</v>
      </c>
      <c r="C17" s="11">
        <v>3</v>
      </c>
      <c r="D17" s="12">
        <v>4</v>
      </c>
      <c r="E17" s="12">
        <v>4</v>
      </c>
      <c r="F17" s="11">
        <v>0</v>
      </c>
      <c r="G17" s="12">
        <v>4</v>
      </c>
      <c r="H17" s="12"/>
      <c r="I17" s="12"/>
      <c r="J17" s="12"/>
      <c r="K17" s="12"/>
      <c r="L17" s="30"/>
      <c r="M17" s="13">
        <f t="shared" si="0"/>
        <v>15</v>
      </c>
      <c r="N17" s="13">
        <f t="shared" si="2"/>
        <v>100</v>
      </c>
      <c r="O17" s="12">
        <v>3</v>
      </c>
      <c r="P17" s="12">
        <v>3</v>
      </c>
      <c r="Q17" s="12">
        <v>4</v>
      </c>
      <c r="R17" s="11">
        <v>1</v>
      </c>
      <c r="S17" s="34">
        <v>3</v>
      </c>
      <c r="T17" s="35"/>
      <c r="U17" s="11"/>
      <c r="V17" s="30"/>
      <c r="W17" s="30"/>
      <c r="X17" s="13"/>
      <c r="Y17" s="13"/>
      <c r="Z17" s="13">
        <f t="shared" si="3"/>
        <v>14</v>
      </c>
      <c r="AA17" s="13">
        <f t="shared" si="4"/>
        <v>87.5</v>
      </c>
    </row>
    <row r="18" spans="1:27" ht="18">
      <c r="A18" s="32">
        <v>14</v>
      </c>
      <c r="B18" s="38" t="s">
        <v>33</v>
      </c>
      <c r="C18" s="11">
        <v>3</v>
      </c>
      <c r="D18" s="12">
        <v>4</v>
      </c>
      <c r="E18" s="12">
        <v>4</v>
      </c>
      <c r="F18" s="11">
        <v>0</v>
      </c>
      <c r="G18" s="12">
        <v>4</v>
      </c>
      <c r="H18" s="12"/>
      <c r="I18" s="12"/>
      <c r="J18" s="12"/>
      <c r="K18" s="12"/>
      <c r="L18" s="30"/>
      <c r="M18" s="13">
        <f t="shared" si="0"/>
        <v>15</v>
      </c>
      <c r="N18" s="13">
        <f t="shared" si="2"/>
        <v>100</v>
      </c>
      <c r="O18" s="12">
        <v>3</v>
      </c>
      <c r="P18" s="12">
        <v>4</v>
      </c>
      <c r="Q18" s="12">
        <v>4</v>
      </c>
      <c r="R18" s="11">
        <v>1</v>
      </c>
      <c r="S18" s="34">
        <v>4</v>
      </c>
      <c r="T18" s="35"/>
      <c r="U18" s="11"/>
      <c r="V18" s="30"/>
      <c r="W18" s="30"/>
      <c r="X18" s="13"/>
      <c r="Y18" s="13"/>
      <c r="Z18" s="13">
        <f t="shared" si="3"/>
        <v>16</v>
      </c>
      <c r="AA18" s="13">
        <f t="shared" si="4"/>
        <v>100</v>
      </c>
    </row>
    <row r="19" spans="1:27" ht="18">
      <c r="A19" s="32">
        <v>15</v>
      </c>
      <c r="B19" s="38" t="s">
        <v>34</v>
      </c>
      <c r="C19" s="11">
        <v>3</v>
      </c>
      <c r="D19" s="12">
        <v>4</v>
      </c>
      <c r="E19" s="12">
        <v>3</v>
      </c>
      <c r="F19" s="11">
        <v>0</v>
      </c>
      <c r="G19" s="12">
        <v>3</v>
      </c>
      <c r="H19" s="11"/>
      <c r="I19" s="11"/>
      <c r="J19" s="11"/>
      <c r="K19" s="11"/>
      <c r="L19" s="11"/>
      <c r="M19" s="11">
        <f t="shared" si="0"/>
        <v>13</v>
      </c>
      <c r="N19" s="13">
        <f t="shared" si="2"/>
        <v>86.666666666666671</v>
      </c>
      <c r="O19" s="12">
        <v>3</v>
      </c>
      <c r="P19" s="12">
        <v>4</v>
      </c>
      <c r="Q19" s="12">
        <v>4</v>
      </c>
      <c r="R19" s="11">
        <v>1</v>
      </c>
      <c r="S19" s="34">
        <v>4</v>
      </c>
      <c r="T19" s="35"/>
      <c r="U19" s="11"/>
      <c r="V19" s="30"/>
      <c r="W19" s="30"/>
      <c r="X19" s="13"/>
      <c r="Y19" s="13"/>
      <c r="Z19" s="13">
        <f t="shared" si="3"/>
        <v>16</v>
      </c>
      <c r="AA19" s="13">
        <f t="shared" si="4"/>
        <v>100</v>
      </c>
    </row>
    <row r="20" spans="1:27" ht="18">
      <c r="A20" s="32">
        <v>16</v>
      </c>
      <c r="B20" s="38" t="s">
        <v>35</v>
      </c>
      <c r="C20" s="11">
        <v>3</v>
      </c>
      <c r="D20" s="12">
        <v>2</v>
      </c>
      <c r="E20" s="12">
        <v>4</v>
      </c>
      <c r="F20" s="11">
        <v>0</v>
      </c>
      <c r="G20" s="12">
        <v>3</v>
      </c>
      <c r="H20" s="11"/>
      <c r="I20" s="11"/>
      <c r="J20" s="11"/>
      <c r="K20" s="11"/>
      <c r="L20" s="11"/>
      <c r="M20" s="11">
        <f t="shared" si="0"/>
        <v>12</v>
      </c>
      <c r="N20" s="13">
        <f t="shared" si="2"/>
        <v>80</v>
      </c>
      <c r="O20" s="12">
        <v>3</v>
      </c>
      <c r="P20" s="12">
        <v>4</v>
      </c>
      <c r="Q20" s="12">
        <v>4</v>
      </c>
      <c r="R20" s="11">
        <v>1</v>
      </c>
      <c r="S20" s="34">
        <v>4</v>
      </c>
      <c r="T20" s="35"/>
      <c r="U20" s="11"/>
      <c r="V20" s="30"/>
      <c r="W20" s="30"/>
      <c r="X20" s="13"/>
      <c r="Y20" s="13"/>
      <c r="Z20" s="13">
        <f t="shared" si="3"/>
        <v>16</v>
      </c>
      <c r="AA20" s="13">
        <f t="shared" si="4"/>
        <v>100</v>
      </c>
    </row>
    <row r="21" spans="1:27" ht="18">
      <c r="A21" s="32">
        <v>17</v>
      </c>
      <c r="B21" s="38" t="s">
        <v>36</v>
      </c>
      <c r="C21" s="11">
        <v>3</v>
      </c>
      <c r="D21" s="12">
        <v>3</v>
      </c>
      <c r="E21" s="12">
        <v>4</v>
      </c>
      <c r="F21" s="11">
        <v>0</v>
      </c>
      <c r="G21" s="12">
        <v>4</v>
      </c>
      <c r="H21" s="11"/>
      <c r="I21" s="11"/>
      <c r="J21" s="11"/>
      <c r="K21" s="11"/>
      <c r="L21" s="11"/>
      <c r="M21" s="11">
        <f t="shared" si="0"/>
        <v>14</v>
      </c>
      <c r="N21" s="13">
        <f t="shared" si="2"/>
        <v>93.333333333333329</v>
      </c>
      <c r="O21" s="12">
        <v>2</v>
      </c>
      <c r="P21" s="12">
        <v>3</v>
      </c>
      <c r="Q21" s="12">
        <v>4</v>
      </c>
      <c r="R21" s="11">
        <v>1</v>
      </c>
      <c r="S21" s="34">
        <v>4</v>
      </c>
      <c r="T21" s="35"/>
      <c r="U21" s="11"/>
      <c r="V21" s="30"/>
      <c r="W21" s="30"/>
      <c r="X21" s="13"/>
      <c r="Y21" s="13"/>
      <c r="Z21" s="13">
        <f t="shared" si="3"/>
        <v>14</v>
      </c>
      <c r="AA21" s="13">
        <f t="shared" si="4"/>
        <v>87.5</v>
      </c>
    </row>
    <row r="22" spans="1:27" ht="18">
      <c r="A22" s="32">
        <v>18</v>
      </c>
      <c r="B22" s="38" t="s">
        <v>37</v>
      </c>
      <c r="C22" s="11">
        <v>1</v>
      </c>
      <c r="D22" s="12">
        <v>1</v>
      </c>
      <c r="E22" s="12">
        <v>4</v>
      </c>
      <c r="F22" s="11">
        <v>0</v>
      </c>
      <c r="G22" s="12">
        <v>4</v>
      </c>
      <c r="H22" s="11"/>
      <c r="I22" s="11"/>
      <c r="J22" s="11"/>
      <c r="K22" s="11"/>
      <c r="L22" s="11"/>
      <c r="M22" s="11">
        <f t="shared" si="0"/>
        <v>10</v>
      </c>
      <c r="N22" s="13">
        <f t="shared" si="2"/>
        <v>66.666666666666657</v>
      </c>
      <c r="O22" s="12">
        <v>3</v>
      </c>
      <c r="P22" s="12">
        <v>1</v>
      </c>
      <c r="Q22" s="12">
        <v>4</v>
      </c>
      <c r="R22" s="11">
        <v>1</v>
      </c>
      <c r="S22" s="34">
        <v>4</v>
      </c>
      <c r="T22" s="35"/>
      <c r="U22" s="11"/>
      <c r="V22" s="30"/>
      <c r="W22" s="30"/>
      <c r="X22" s="13"/>
      <c r="Y22" s="13"/>
      <c r="Z22" s="13">
        <f t="shared" si="3"/>
        <v>13</v>
      </c>
      <c r="AA22" s="13">
        <f t="shared" si="4"/>
        <v>81.25</v>
      </c>
    </row>
    <row r="23" spans="1:27" ht="18">
      <c r="A23" s="32">
        <v>19</v>
      </c>
      <c r="B23" s="38" t="s">
        <v>38</v>
      </c>
      <c r="C23" s="11">
        <v>3</v>
      </c>
      <c r="D23" s="12">
        <v>4</v>
      </c>
      <c r="E23" s="12">
        <v>4</v>
      </c>
      <c r="F23" s="11">
        <v>0</v>
      </c>
      <c r="G23" s="12">
        <v>4</v>
      </c>
      <c r="H23" s="11"/>
      <c r="I23" s="11"/>
      <c r="J23" s="11"/>
      <c r="K23" s="11"/>
      <c r="L23" s="11"/>
      <c r="M23" s="11">
        <f t="shared" si="0"/>
        <v>15</v>
      </c>
      <c r="N23" s="13">
        <f t="shared" si="2"/>
        <v>100</v>
      </c>
      <c r="O23" s="12">
        <v>3</v>
      </c>
      <c r="P23" s="12">
        <v>4</v>
      </c>
      <c r="Q23" s="12">
        <v>4</v>
      </c>
      <c r="R23" s="11">
        <v>1</v>
      </c>
      <c r="S23" s="34">
        <v>4</v>
      </c>
      <c r="T23" s="35"/>
      <c r="U23" s="11"/>
      <c r="V23" s="30"/>
      <c r="W23" s="30"/>
      <c r="X23" s="13"/>
      <c r="Y23" s="13"/>
      <c r="Z23" s="13">
        <f t="shared" si="3"/>
        <v>16</v>
      </c>
      <c r="AA23" s="13">
        <f t="shared" si="4"/>
        <v>100</v>
      </c>
    </row>
    <row r="24" spans="1:27" ht="18">
      <c r="A24" s="32">
        <v>20</v>
      </c>
      <c r="B24" s="38" t="s">
        <v>39</v>
      </c>
      <c r="C24" s="11">
        <v>2</v>
      </c>
      <c r="D24" s="12">
        <v>4</v>
      </c>
      <c r="E24" s="12">
        <v>4</v>
      </c>
      <c r="F24" s="11">
        <v>0</v>
      </c>
      <c r="G24" s="12">
        <v>4</v>
      </c>
      <c r="H24" s="11"/>
      <c r="I24" s="11"/>
      <c r="J24" s="11"/>
      <c r="K24" s="11"/>
      <c r="L24" s="11"/>
      <c r="M24" s="11">
        <f t="shared" si="0"/>
        <v>14</v>
      </c>
      <c r="N24" s="13">
        <f t="shared" si="2"/>
        <v>93.333333333333329</v>
      </c>
      <c r="O24" s="12">
        <v>3</v>
      </c>
      <c r="P24" s="12">
        <v>4</v>
      </c>
      <c r="Q24" s="12">
        <v>4</v>
      </c>
      <c r="R24" s="11">
        <v>1</v>
      </c>
      <c r="S24" s="34">
        <v>4</v>
      </c>
      <c r="T24" s="35"/>
      <c r="U24" s="11"/>
      <c r="V24" s="30"/>
      <c r="W24" s="30"/>
      <c r="X24" s="13"/>
      <c r="Y24" s="13"/>
      <c r="Z24" s="13">
        <f t="shared" si="3"/>
        <v>16</v>
      </c>
      <c r="AA24" s="13">
        <f t="shared" si="4"/>
        <v>100</v>
      </c>
    </row>
    <row r="25" spans="1:27" ht="18">
      <c r="A25" s="32">
        <v>21</v>
      </c>
      <c r="B25" s="38" t="s">
        <v>40</v>
      </c>
      <c r="C25" s="11">
        <v>3</v>
      </c>
      <c r="D25" s="12">
        <v>4</v>
      </c>
      <c r="E25" s="12">
        <v>4</v>
      </c>
      <c r="F25" s="11">
        <v>0</v>
      </c>
      <c r="G25" s="12">
        <v>3</v>
      </c>
      <c r="H25" s="11"/>
      <c r="I25" s="11"/>
      <c r="J25" s="11"/>
      <c r="K25" s="11"/>
      <c r="L25" s="11"/>
      <c r="M25" s="11">
        <f t="shared" si="0"/>
        <v>14</v>
      </c>
      <c r="N25" s="13">
        <f t="shared" si="2"/>
        <v>93.333333333333329</v>
      </c>
      <c r="O25" s="12">
        <v>3</v>
      </c>
      <c r="P25" s="12">
        <v>4</v>
      </c>
      <c r="Q25" s="12">
        <v>4</v>
      </c>
      <c r="R25" s="11">
        <v>1</v>
      </c>
      <c r="S25" s="34">
        <v>3</v>
      </c>
      <c r="T25" s="35"/>
      <c r="U25" s="11"/>
      <c r="V25" s="30"/>
      <c r="W25" s="30"/>
      <c r="X25" s="13"/>
      <c r="Y25" s="13"/>
      <c r="Z25" s="13">
        <f t="shared" si="3"/>
        <v>15</v>
      </c>
      <c r="AA25" s="13">
        <f t="shared" si="4"/>
        <v>93.75</v>
      </c>
    </row>
    <row r="26" spans="1:27" ht="18">
      <c r="A26" s="32">
        <v>22</v>
      </c>
      <c r="B26" s="38" t="s">
        <v>41</v>
      </c>
      <c r="C26" s="11">
        <v>3</v>
      </c>
      <c r="D26" s="12">
        <v>4</v>
      </c>
      <c r="E26" s="12">
        <v>3</v>
      </c>
      <c r="F26" s="11">
        <v>0</v>
      </c>
      <c r="G26" s="12">
        <v>3</v>
      </c>
      <c r="H26" s="11"/>
      <c r="I26" s="11"/>
      <c r="J26" s="11"/>
      <c r="K26" s="11"/>
      <c r="L26" s="11"/>
      <c r="M26" s="11">
        <f t="shared" si="0"/>
        <v>13</v>
      </c>
      <c r="N26" s="13">
        <f t="shared" si="2"/>
        <v>86.666666666666671</v>
      </c>
      <c r="O26" s="12">
        <v>2</v>
      </c>
      <c r="P26" s="12">
        <v>4</v>
      </c>
      <c r="Q26" s="12">
        <v>4</v>
      </c>
      <c r="R26" s="11">
        <v>1</v>
      </c>
      <c r="S26" s="34">
        <v>4</v>
      </c>
      <c r="T26" s="35"/>
      <c r="U26" s="11"/>
      <c r="V26" s="30"/>
      <c r="W26" s="30"/>
      <c r="X26" s="13"/>
      <c r="Y26" s="13"/>
      <c r="Z26" s="13">
        <f t="shared" si="3"/>
        <v>15</v>
      </c>
      <c r="AA26" s="13">
        <f t="shared" si="4"/>
        <v>93.75</v>
      </c>
    </row>
    <row r="27" spans="1:27" ht="18">
      <c r="A27" s="32">
        <v>23</v>
      </c>
      <c r="B27" s="38" t="s">
        <v>42</v>
      </c>
      <c r="C27" s="11">
        <v>3</v>
      </c>
      <c r="D27" s="12">
        <v>4</v>
      </c>
      <c r="E27" s="12">
        <v>4</v>
      </c>
      <c r="F27" s="11">
        <v>0</v>
      </c>
      <c r="G27" s="12">
        <v>4</v>
      </c>
      <c r="H27" s="11"/>
      <c r="I27" s="11"/>
      <c r="J27" s="11"/>
      <c r="K27" s="11"/>
      <c r="L27" s="11"/>
      <c r="M27" s="11">
        <f t="shared" si="0"/>
        <v>15</v>
      </c>
      <c r="N27" s="13">
        <f t="shared" si="2"/>
        <v>100</v>
      </c>
      <c r="O27" s="12">
        <v>3</v>
      </c>
      <c r="P27" s="12">
        <v>4</v>
      </c>
      <c r="Q27" s="12">
        <v>4</v>
      </c>
      <c r="R27" s="11">
        <v>1</v>
      </c>
      <c r="S27" s="34">
        <v>4</v>
      </c>
      <c r="T27" s="35"/>
      <c r="U27" s="11"/>
      <c r="V27" s="30"/>
      <c r="W27" s="30"/>
      <c r="X27" s="13"/>
      <c r="Y27" s="13"/>
      <c r="Z27" s="13">
        <f t="shared" si="3"/>
        <v>16</v>
      </c>
      <c r="AA27" s="13">
        <f t="shared" si="4"/>
        <v>100</v>
      </c>
    </row>
    <row r="28" spans="1:27" ht="18">
      <c r="A28" s="32">
        <v>24</v>
      </c>
      <c r="B28" s="38" t="s">
        <v>43</v>
      </c>
      <c r="C28" s="11">
        <v>3</v>
      </c>
      <c r="D28" s="12">
        <v>4</v>
      </c>
      <c r="E28" s="12">
        <v>4</v>
      </c>
      <c r="F28" s="11">
        <v>0</v>
      </c>
      <c r="G28" s="12">
        <v>3</v>
      </c>
      <c r="H28" s="11"/>
      <c r="I28" s="11"/>
      <c r="J28" s="11"/>
      <c r="K28" s="11"/>
      <c r="L28" s="11"/>
      <c r="M28" s="11">
        <f t="shared" si="0"/>
        <v>14</v>
      </c>
      <c r="N28" s="13">
        <f t="shared" si="2"/>
        <v>93.333333333333329</v>
      </c>
      <c r="O28" s="12">
        <v>3</v>
      </c>
      <c r="P28" s="12">
        <v>4</v>
      </c>
      <c r="Q28" s="12">
        <v>4</v>
      </c>
      <c r="R28" s="11">
        <v>1</v>
      </c>
      <c r="S28" s="34">
        <v>4</v>
      </c>
      <c r="T28" s="35"/>
      <c r="U28" s="11"/>
      <c r="V28" s="30"/>
      <c r="W28" s="30"/>
      <c r="X28" s="13"/>
      <c r="Y28" s="13"/>
      <c r="Z28" s="13">
        <f t="shared" si="3"/>
        <v>16</v>
      </c>
      <c r="AA28" s="13">
        <f t="shared" si="4"/>
        <v>100</v>
      </c>
    </row>
    <row r="29" spans="1:27" ht="18">
      <c r="A29" s="32">
        <v>25</v>
      </c>
      <c r="B29" s="38" t="s">
        <v>44</v>
      </c>
      <c r="C29" s="11">
        <v>3</v>
      </c>
      <c r="D29" s="12">
        <v>4</v>
      </c>
      <c r="E29" s="12">
        <v>4</v>
      </c>
      <c r="F29" s="11">
        <v>0</v>
      </c>
      <c r="G29" s="12">
        <v>4</v>
      </c>
      <c r="H29" s="11"/>
      <c r="I29" s="11"/>
      <c r="J29" s="11"/>
      <c r="K29" s="11"/>
      <c r="L29" s="11"/>
      <c r="M29" s="11">
        <f t="shared" si="0"/>
        <v>15</v>
      </c>
      <c r="N29" s="13">
        <f t="shared" si="2"/>
        <v>100</v>
      </c>
      <c r="O29" s="12">
        <v>3</v>
      </c>
      <c r="P29" s="12">
        <v>4</v>
      </c>
      <c r="Q29" s="12">
        <v>4</v>
      </c>
      <c r="R29" s="11">
        <v>1</v>
      </c>
      <c r="S29" s="34">
        <v>4</v>
      </c>
      <c r="T29" s="35"/>
      <c r="U29" s="11"/>
      <c r="V29" s="30"/>
      <c r="W29" s="30"/>
      <c r="X29" s="13"/>
      <c r="Y29" s="13"/>
      <c r="Z29" s="13">
        <f t="shared" si="3"/>
        <v>16</v>
      </c>
      <c r="AA29" s="13">
        <f t="shared" si="4"/>
        <v>100</v>
      </c>
    </row>
    <row r="30" spans="1:27" ht="18">
      <c r="A30" s="32">
        <v>26</v>
      </c>
      <c r="B30" s="38" t="s">
        <v>45</v>
      </c>
      <c r="C30" s="11">
        <v>3</v>
      </c>
      <c r="D30" s="12">
        <v>4</v>
      </c>
      <c r="E30" s="12">
        <v>4</v>
      </c>
      <c r="F30" s="11">
        <v>0</v>
      </c>
      <c r="G30" s="12">
        <v>4</v>
      </c>
      <c r="H30" s="11"/>
      <c r="I30" s="11"/>
      <c r="J30" s="11"/>
      <c r="K30" s="11"/>
      <c r="L30" s="11"/>
      <c r="M30" s="11">
        <f t="shared" si="0"/>
        <v>15</v>
      </c>
      <c r="N30" s="13">
        <f t="shared" si="2"/>
        <v>100</v>
      </c>
      <c r="O30" s="12">
        <v>2</v>
      </c>
      <c r="P30" s="12">
        <v>4</v>
      </c>
      <c r="Q30" s="12">
        <v>4</v>
      </c>
      <c r="R30" s="11">
        <v>1</v>
      </c>
      <c r="S30" s="34">
        <v>4</v>
      </c>
      <c r="T30" s="35"/>
      <c r="U30" s="11"/>
      <c r="V30" s="30"/>
      <c r="W30" s="30"/>
      <c r="X30" s="13"/>
      <c r="Y30" s="13"/>
      <c r="Z30" s="13">
        <f t="shared" si="3"/>
        <v>15</v>
      </c>
      <c r="AA30" s="13">
        <f t="shared" si="4"/>
        <v>93.75</v>
      </c>
    </row>
    <row r="31" spans="1:27" ht="18">
      <c r="A31" s="32">
        <v>27</v>
      </c>
      <c r="B31" s="38" t="s">
        <v>46</v>
      </c>
      <c r="C31" s="11">
        <v>3</v>
      </c>
      <c r="D31" s="12">
        <v>4</v>
      </c>
      <c r="E31" s="12">
        <v>4</v>
      </c>
      <c r="F31" s="11">
        <v>0</v>
      </c>
      <c r="G31" s="12">
        <v>3</v>
      </c>
      <c r="H31" s="11"/>
      <c r="I31" s="11"/>
      <c r="J31" s="11"/>
      <c r="K31" s="11"/>
      <c r="L31" s="11"/>
      <c r="M31" s="11">
        <f t="shared" si="0"/>
        <v>14</v>
      </c>
      <c r="N31" s="13">
        <f t="shared" si="2"/>
        <v>93.333333333333329</v>
      </c>
      <c r="O31" s="12">
        <v>3</v>
      </c>
      <c r="P31" s="12">
        <v>4</v>
      </c>
      <c r="Q31" s="12">
        <v>4</v>
      </c>
      <c r="R31" s="11">
        <v>1</v>
      </c>
      <c r="S31" s="34">
        <v>4</v>
      </c>
      <c r="T31" s="35"/>
      <c r="U31" s="11"/>
      <c r="V31" s="30"/>
      <c r="W31" s="30"/>
      <c r="X31" s="13"/>
      <c r="Y31" s="13"/>
      <c r="Z31" s="13">
        <f t="shared" si="3"/>
        <v>16</v>
      </c>
      <c r="AA31" s="13">
        <f t="shared" si="4"/>
        <v>100</v>
      </c>
    </row>
    <row r="32" spans="1:27" ht="18">
      <c r="A32" s="32">
        <v>28</v>
      </c>
      <c r="B32" s="38" t="s">
        <v>47</v>
      </c>
      <c r="C32" s="11">
        <v>3</v>
      </c>
      <c r="D32" s="12">
        <v>4</v>
      </c>
      <c r="E32" s="12">
        <v>4</v>
      </c>
      <c r="F32" s="11">
        <v>0</v>
      </c>
      <c r="G32" s="12">
        <v>4</v>
      </c>
      <c r="H32" s="11"/>
      <c r="I32" s="11"/>
      <c r="J32" s="11"/>
      <c r="K32" s="11"/>
      <c r="L32" s="11"/>
      <c r="M32" s="11">
        <f t="shared" si="0"/>
        <v>15</v>
      </c>
      <c r="N32" s="13">
        <f t="shared" si="2"/>
        <v>100</v>
      </c>
      <c r="O32" s="12">
        <v>3</v>
      </c>
      <c r="P32" s="12">
        <v>4</v>
      </c>
      <c r="Q32" s="12">
        <v>4</v>
      </c>
      <c r="R32" s="11">
        <v>1</v>
      </c>
      <c r="S32" s="34">
        <v>4</v>
      </c>
      <c r="T32" s="35"/>
      <c r="U32" s="11"/>
      <c r="V32" s="30"/>
      <c r="W32" s="30"/>
      <c r="X32" s="13"/>
      <c r="Y32" s="30"/>
      <c r="Z32" s="13">
        <f t="shared" si="3"/>
        <v>16</v>
      </c>
      <c r="AA32" s="13">
        <f t="shared" si="4"/>
        <v>100</v>
      </c>
    </row>
    <row r="33" spans="1:27" ht="18">
      <c r="A33" s="32">
        <v>57</v>
      </c>
      <c r="B33" s="38"/>
      <c r="C33" s="11"/>
      <c r="D33" s="12"/>
      <c r="E33" s="12"/>
      <c r="F33" s="11"/>
      <c r="G33" s="12">
        <v>4</v>
      </c>
      <c r="H33" s="11"/>
      <c r="I33" s="11"/>
      <c r="J33" s="11"/>
      <c r="K33" s="11"/>
      <c r="L33" s="11"/>
      <c r="M33" s="11">
        <v>4</v>
      </c>
      <c r="N33" s="13">
        <f t="shared" si="2"/>
        <v>26.666666666666668</v>
      </c>
      <c r="O33" s="12"/>
      <c r="P33" s="12"/>
      <c r="Q33" s="12"/>
      <c r="R33" s="11"/>
      <c r="S33" s="34">
        <v>2</v>
      </c>
      <c r="T33" s="35"/>
      <c r="U33" s="11"/>
      <c r="V33" s="30"/>
      <c r="W33" s="30"/>
      <c r="X33" s="13"/>
      <c r="Y33" s="30"/>
      <c r="Z33" s="13">
        <v>2</v>
      </c>
      <c r="AA33" s="13">
        <f t="shared" si="4"/>
        <v>12.5</v>
      </c>
    </row>
    <row r="34" spans="1:27" ht="18">
      <c r="A34" s="32">
        <v>58</v>
      </c>
      <c r="B34" s="38"/>
      <c r="C34" s="11"/>
      <c r="D34" s="12"/>
      <c r="E34" s="12"/>
      <c r="F34" s="11"/>
      <c r="G34" s="12">
        <v>4</v>
      </c>
      <c r="H34" s="11"/>
      <c r="I34" s="11"/>
      <c r="J34" s="11"/>
      <c r="K34" s="11"/>
      <c r="L34" s="11"/>
      <c r="M34" s="11">
        <v>4</v>
      </c>
      <c r="N34" s="13">
        <f t="shared" si="2"/>
        <v>26.666666666666668</v>
      </c>
      <c r="O34" s="12"/>
      <c r="P34" s="12"/>
      <c r="Q34" s="12"/>
      <c r="R34" s="11"/>
      <c r="S34" s="34">
        <v>4</v>
      </c>
      <c r="T34" s="35"/>
      <c r="U34" s="11"/>
      <c r="V34" s="30"/>
      <c r="W34" s="30"/>
      <c r="X34" s="13"/>
      <c r="Y34" s="30"/>
      <c r="Z34" s="13">
        <v>4</v>
      </c>
      <c r="AA34" s="13">
        <f t="shared" si="4"/>
        <v>25</v>
      </c>
    </row>
    <row r="35" spans="1:27" ht="18">
      <c r="A35" s="32"/>
      <c r="B35" s="38"/>
      <c r="C35" s="11"/>
      <c r="D35" s="12"/>
      <c r="E35" s="12"/>
      <c r="F35" s="11"/>
      <c r="G35" s="12"/>
      <c r="H35" s="11"/>
      <c r="I35" s="11"/>
      <c r="J35" s="11"/>
      <c r="K35" s="11"/>
      <c r="L35" s="11"/>
      <c r="M35" s="11"/>
      <c r="N35" s="13"/>
      <c r="O35" s="12"/>
      <c r="P35" s="12"/>
      <c r="Q35" s="12"/>
      <c r="R35" s="11"/>
      <c r="S35" s="34"/>
      <c r="T35" s="35"/>
      <c r="U35" s="11"/>
      <c r="V35" s="30"/>
      <c r="W35" s="30"/>
      <c r="X35" s="13"/>
      <c r="Y35" s="30"/>
      <c r="Z35" s="30"/>
      <c r="AA35" s="13"/>
    </row>
    <row r="36" spans="1:27">
      <c r="A36" s="261"/>
      <c r="B36" s="262"/>
      <c r="C36" s="90">
        <v>3</v>
      </c>
      <c r="D36" s="85">
        <v>4</v>
      </c>
      <c r="E36" s="85">
        <v>4</v>
      </c>
      <c r="F36" s="90">
        <v>1</v>
      </c>
      <c r="G36" s="85">
        <v>4</v>
      </c>
      <c r="H36" s="90"/>
      <c r="I36" s="90"/>
      <c r="J36" s="90"/>
      <c r="K36" s="90"/>
      <c r="L36" s="90"/>
      <c r="M36" s="90">
        <f t="shared" ref="M36" si="5">SUM(C36:L36)</f>
        <v>16</v>
      </c>
      <c r="N36" s="15">
        <f>M36/16*100</f>
        <v>100</v>
      </c>
      <c r="O36" s="85">
        <v>3</v>
      </c>
      <c r="P36" s="85">
        <v>4</v>
      </c>
      <c r="Q36" s="85">
        <v>4</v>
      </c>
      <c r="R36" s="90">
        <v>1</v>
      </c>
      <c r="S36" s="88">
        <v>4</v>
      </c>
      <c r="T36" s="89"/>
      <c r="U36" s="90"/>
      <c r="V36" s="91"/>
      <c r="W36" s="91"/>
      <c r="X36" s="15"/>
      <c r="Y36" s="91"/>
      <c r="Z36" s="91">
        <f t="shared" ref="Z36" si="6">SUM(O36:Y36)</f>
        <v>16</v>
      </c>
      <c r="AA36" s="15">
        <f>Z36/16*100</f>
        <v>100</v>
      </c>
    </row>
    <row r="37" spans="1:27" ht="18">
      <c r="A37" s="32">
        <v>29</v>
      </c>
      <c r="B37" s="38" t="s">
        <v>48</v>
      </c>
      <c r="C37" s="11">
        <v>3</v>
      </c>
      <c r="D37" s="12">
        <v>4</v>
      </c>
      <c r="E37" s="12">
        <v>4</v>
      </c>
      <c r="F37" s="263">
        <v>1</v>
      </c>
      <c r="G37" s="12">
        <v>4</v>
      </c>
      <c r="H37" s="11"/>
      <c r="I37" s="11"/>
      <c r="J37" s="11"/>
      <c r="K37" s="11"/>
      <c r="L37" s="11"/>
      <c r="M37" s="11">
        <f t="shared" ref="M37:M64" si="7">SUM(C37:L37)</f>
        <v>16</v>
      </c>
      <c r="N37" s="13">
        <f t="shared" ref="N37:N65" si="8">M37/16*100</f>
        <v>100</v>
      </c>
      <c r="O37" s="12">
        <v>3</v>
      </c>
      <c r="P37" s="12">
        <v>4</v>
      </c>
      <c r="Q37" s="12">
        <v>4</v>
      </c>
      <c r="R37" s="264">
        <v>1</v>
      </c>
      <c r="S37" s="34">
        <v>4</v>
      </c>
      <c r="T37" s="35"/>
      <c r="U37" s="11"/>
      <c r="V37" s="30"/>
      <c r="W37" s="30"/>
      <c r="X37" s="13"/>
      <c r="Y37" s="30"/>
      <c r="Z37" s="91">
        <f t="shared" ref="Z37:Z64" si="9">SUM(O37:Y37)</f>
        <v>16</v>
      </c>
      <c r="AA37" s="13">
        <f t="shared" ref="AA37:AA65" si="10">Z37/16*100</f>
        <v>100</v>
      </c>
    </row>
    <row r="38" spans="1:27" ht="18">
      <c r="A38" s="32">
        <v>30</v>
      </c>
      <c r="B38" s="38" t="s">
        <v>49</v>
      </c>
      <c r="C38" s="11">
        <v>3</v>
      </c>
      <c r="D38" s="12">
        <v>4</v>
      </c>
      <c r="E38" s="12">
        <v>4</v>
      </c>
      <c r="F38" s="263">
        <v>1</v>
      </c>
      <c r="G38" s="12">
        <v>4</v>
      </c>
      <c r="H38" s="11"/>
      <c r="I38" s="11"/>
      <c r="J38" s="11"/>
      <c r="K38" s="11"/>
      <c r="L38" s="11"/>
      <c r="M38" s="11">
        <f t="shared" si="7"/>
        <v>16</v>
      </c>
      <c r="N38" s="13">
        <f t="shared" si="8"/>
        <v>100</v>
      </c>
      <c r="O38" s="12">
        <v>2</v>
      </c>
      <c r="P38" s="12">
        <v>4</v>
      </c>
      <c r="Q38" s="12">
        <v>4</v>
      </c>
      <c r="R38" s="264">
        <v>0</v>
      </c>
      <c r="S38" s="34">
        <v>3</v>
      </c>
      <c r="T38" s="35"/>
      <c r="U38" s="11"/>
      <c r="V38" s="30"/>
      <c r="W38" s="30"/>
      <c r="X38" s="13"/>
      <c r="Y38" s="30"/>
      <c r="Z38" s="91">
        <f t="shared" si="9"/>
        <v>13</v>
      </c>
      <c r="AA38" s="13">
        <f t="shared" si="10"/>
        <v>81.25</v>
      </c>
    </row>
    <row r="39" spans="1:27" ht="18">
      <c r="A39" s="32">
        <v>31</v>
      </c>
      <c r="B39" s="38" t="s">
        <v>50</v>
      </c>
      <c r="C39" s="11">
        <v>3</v>
      </c>
      <c r="D39" s="12">
        <v>4</v>
      </c>
      <c r="E39" s="12">
        <v>4</v>
      </c>
      <c r="F39" s="263">
        <v>1</v>
      </c>
      <c r="G39" s="12">
        <v>0</v>
      </c>
      <c r="H39" s="11"/>
      <c r="I39" s="11"/>
      <c r="J39" s="11"/>
      <c r="K39" s="11"/>
      <c r="L39" s="11"/>
      <c r="M39" s="11">
        <f t="shared" si="7"/>
        <v>12</v>
      </c>
      <c r="N39" s="13">
        <f t="shared" si="8"/>
        <v>75</v>
      </c>
      <c r="O39" s="12">
        <v>1</v>
      </c>
      <c r="P39" s="12">
        <v>2</v>
      </c>
      <c r="Q39" s="12">
        <v>4</v>
      </c>
      <c r="R39" s="264">
        <v>1</v>
      </c>
      <c r="S39" s="34">
        <v>1</v>
      </c>
      <c r="T39" s="35"/>
      <c r="U39" s="11"/>
      <c r="V39" s="30"/>
      <c r="W39" s="30"/>
      <c r="X39" s="13"/>
      <c r="Y39" s="30"/>
      <c r="Z39" s="91">
        <f t="shared" si="9"/>
        <v>9</v>
      </c>
      <c r="AA39" s="13">
        <f t="shared" si="10"/>
        <v>56.25</v>
      </c>
    </row>
    <row r="40" spans="1:27" ht="18">
      <c r="A40" s="32">
        <v>32</v>
      </c>
      <c r="B40" s="38" t="s">
        <v>51</v>
      </c>
      <c r="C40" s="11">
        <v>2</v>
      </c>
      <c r="D40" s="12">
        <v>1</v>
      </c>
      <c r="E40" s="12">
        <v>4</v>
      </c>
      <c r="F40" s="263">
        <v>1</v>
      </c>
      <c r="G40" s="12">
        <v>3</v>
      </c>
      <c r="H40" s="11"/>
      <c r="I40" s="11"/>
      <c r="J40" s="11"/>
      <c r="K40" s="11"/>
      <c r="L40" s="11"/>
      <c r="M40" s="11">
        <f t="shared" si="7"/>
        <v>11</v>
      </c>
      <c r="N40" s="13">
        <f t="shared" si="8"/>
        <v>68.75</v>
      </c>
      <c r="O40" s="12">
        <v>3</v>
      </c>
      <c r="P40" s="12">
        <v>4</v>
      </c>
      <c r="Q40" s="12">
        <v>4</v>
      </c>
      <c r="R40" s="264">
        <v>1</v>
      </c>
      <c r="S40" s="34">
        <v>3</v>
      </c>
      <c r="T40" s="35"/>
      <c r="U40" s="11"/>
      <c r="V40" s="30"/>
      <c r="W40" s="30"/>
      <c r="X40" s="13"/>
      <c r="Y40" s="30"/>
      <c r="Z40" s="91">
        <f t="shared" si="9"/>
        <v>15</v>
      </c>
      <c r="AA40" s="13">
        <f t="shared" si="10"/>
        <v>93.75</v>
      </c>
    </row>
    <row r="41" spans="1:27" ht="18">
      <c r="A41" s="32">
        <v>33</v>
      </c>
      <c r="B41" s="38" t="s">
        <v>52</v>
      </c>
      <c r="C41" s="11">
        <v>3</v>
      </c>
      <c r="D41" s="12">
        <v>4</v>
      </c>
      <c r="E41" s="12">
        <v>4</v>
      </c>
      <c r="F41" s="263">
        <v>1</v>
      </c>
      <c r="G41" s="12">
        <v>4</v>
      </c>
      <c r="H41" s="11"/>
      <c r="I41" s="11"/>
      <c r="J41" s="11"/>
      <c r="K41" s="11"/>
      <c r="L41" s="11"/>
      <c r="M41" s="11">
        <f t="shared" si="7"/>
        <v>16</v>
      </c>
      <c r="N41" s="13">
        <f t="shared" si="8"/>
        <v>100</v>
      </c>
      <c r="O41" s="12">
        <v>3</v>
      </c>
      <c r="P41" s="12">
        <v>4</v>
      </c>
      <c r="Q41" s="12">
        <v>4</v>
      </c>
      <c r="R41" s="264">
        <v>1</v>
      </c>
      <c r="S41" s="34">
        <v>3</v>
      </c>
      <c r="T41" s="35"/>
      <c r="U41" s="11"/>
      <c r="V41" s="30"/>
      <c r="W41" s="30"/>
      <c r="X41" s="13"/>
      <c r="Y41" s="30"/>
      <c r="Z41" s="91">
        <f t="shared" si="9"/>
        <v>15</v>
      </c>
      <c r="AA41" s="13">
        <f t="shared" si="10"/>
        <v>93.75</v>
      </c>
    </row>
    <row r="42" spans="1:27" ht="18">
      <c r="A42" s="32">
        <v>34</v>
      </c>
      <c r="B42" s="38" t="s">
        <v>53</v>
      </c>
      <c r="C42" s="11">
        <v>3</v>
      </c>
      <c r="D42" s="12">
        <v>3</v>
      </c>
      <c r="E42" s="12">
        <v>4</v>
      </c>
      <c r="F42" s="263">
        <v>1</v>
      </c>
      <c r="G42" s="12">
        <v>4</v>
      </c>
      <c r="H42" s="11"/>
      <c r="I42" s="11"/>
      <c r="J42" s="11"/>
      <c r="K42" s="11"/>
      <c r="L42" s="11"/>
      <c r="M42" s="11">
        <f t="shared" si="7"/>
        <v>15</v>
      </c>
      <c r="N42" s="13">
        <f t="shared" si="8"/>
        <v>93.75</v>
      </c>
      <c r="O42" s="12">
        <v>3</v>
      </c>
      <c r="P42" s="12">
        <v>4</v>
      </c>
      <c r="Q42" s="12">
        <v>4</v>
      </c>
      <c r="R42" s="264">
        <v>1</v>
      </c>
      <c r="S42" s="34">
        <v>4</v>
      </c>
      <c r="T42" s="35"/>
      <c r="U42" s="11"/>
      <c r="V42" s="30"/>
      <c r="W42" s="30"/>
      <c r="X42" s="13"/>
      <c r="Y42" s="30"/>
      <c r="Z42" s="91">
        <f t="shared" si="9"/>
        <v>16</v>
      </c>
      <c r="AA42" s="13">
        <f t="shared" si="10"/>
        <v>100</v>
      </c>
    </row>
    <row r="43" spans="1:27" ht="18">
      <c r="A43" s="32">
        <v>35</v>
      </c>
      <c r="B43" s="38" t="s">
        <v>54</v>
      </c>
      <c r="C43" s="11">
        <v>3</v>
      </c>
      <c r="D43" s="12">
        <v>4</v>
      </c>
      <c r="E43" s="12">
        <v>4</v>
      </c>
      <c r="F43" s="263">
        <v>1</v>
      </c>
      <c r="G43" s="12">
        <v>4</v>
      </c>
      <c r="H43" s="11"/>
      <c r="I43" s="11"/>
      <c r="J43" s="11"/>
      <c r="K43" s="11"/>
      <c r="L43" s="11"/>
      <c r="M43" s="11">
        <f t="shared" si="7"/>
        <v>16</v>
      </c>
      <c r="N43" s="13">
        <f t="shared" si="8"/>
        <v>100</v>
      </c>
      <c r="O43" s="12">
        <v>3</v>
      </c>
      <c r="P43" s="12">
        <v>4</v>
      </c>
      <c r="Q43" s="12">
        <v>4</v>
      </c>
      <c r="R43" s="264">
        <v>0</v>
      </c>
      <c r="S43" s="34">
        <v>4</v>
      </c>
      <c r="T43" s="35"/>
      <c r="U43" s="11"/>
      <c r="V43" s="30"/>
      <c r="W43" s="30"/>
      <c r="X43" s="13"/>
      <c r="Y43" s="30"/>
      <c r="Z43" s="91">
        <f t="shared" si="9"/>
        <v>15</v>
      </c>
      <c r="AA43" s="13">
        <f t="shared" si="10"/>
        <v>93.75</v>
      </c>
    </row>
    <row r="44" spans="1:27" ht="18">
      <c r="A44" s="32">
        <v>36</v>
      </c>
      <c r="B44" s="38" t="s">
        <v>55</v>
      </c>
      <c r="C44" s="11">
        <v>3</v>
      </c>
      <c r="D44" s="12">
        <v>4</v>
      </c>
      <c r="E44" s="12">
        <v>3</v>
      </c>
      <c r="F44" s="263">
        <v>1</v>
      </c>
      <c r="G44" s="12">
        <v>2</v>
      </c>
      <c r="H44" s="11"/>
      <c r="I44" s="11"/>
      <c r="J44" s="11"/>
      <c r="K44" s="11"/>
      <c r="L44" s="11"/>
      <c r="M44" s="11">
        <f t="shared" si="7"/>
        <v>13</v>
      </c>
      <c r="N44" s="13">
        <f t="shared" si="8"/>
        <v>81.25</v>
      </c>
      <c r="O44" s="12">
        <v>1</v>
      </c>
      <c r="P44" s="12">
        <v>4</v>
      </c>
      <c r="Q44" s="12">
        <v>4</v>
      </c>
      <c r="R44" s="264">
        <v>1</v>
      </c>
      <c r="S44" s="34">
        <v>2</v>
      </c>
      <c r="T44" s="35"/>
      <c r="U44" s="11"/>
      <c r="V44" s="30"/>
      <c r="W44" s="30"/>
      <c r="X44" s="13"/>
      <c r="Y44" s="30"/>
      <c r="Z44" s="91">
        <f t="shared" si="9"/>
        <v>12</v>
      </c>
      <c r="AA44" s="13">
        <f t="shared" si="10"/>
        <v>75</v>
      </c>
    </row>
    <row r="45" spans="1:27" ht="18">
      <c r="A45" s="32">
        <v>37</v>
      </c>
      <c r="B45" s="38" t="s">
        <v>56</v>
      </c>
      <c r="C45" s="11">
        <v>3</v>
      </c>
      <c r="D45" s="12">
        <v>4</v>
      </c>
      <c r="E45" s="12">
        <v>4</v>
      </c>
      <c r="F45" s="263">
        <v>1</v>
      </c>
      <c r="G45" s="12">
        <v>3</v>
      </c>
      <c r="H45" s="11"/>
      <c r="I45" s="11"/>
      <c r="J45" s="11"/>
      <c r="K45" s="11"/>
      <c r="L45" s="11"/>
      <c r="M45" s="11">
        <f t="shared" si="7"/>
        <v>15</v>
      </c>
      <c r="N45" s="13">
        <f t="shared" si="8"/>
        <v>93.75</v>
      </c>
      <c r="O45" s="12">
        <v>3</v>
      </c>
      <c r="P45" s="12">
        <v>3</v>
      </c>
      <c r="Q45" s="12">
        <v>4</v>
      </c>
      <c r="R45" s="264">
        <v>1</v>
      </c>
      <c r="S45" s="34">
        <v>2</v>
      </c>
      <c r="T45" s="35"/>
      <c r="U45" s="11"/>
      <c r="V45" s="30"/>
      <c r="W45" s="30"/>
      <c r="X45" s="13"/>
      <c r="Y45" s="30"/>
      <c r="Z45" s="91">
        <f t="shared" si="9"/>
        <v>13</v>
      </c>
      <c r="AA45" s="13">
        <f t="shared" si="10"/>
        <v>81.25</v>
      </c>
    </row>
    <row r="46" spans="1:27" ht="18">
      <c r="A46" s="32">
        <v>38</v>
      </c>
      <c r="B46" s="38" t="s">
        <v>57</v>
      </c>
      <c r="C46" s="11">
        <v>3</v>
      </c>
      <c r="D46" s="12">
        <v>4</v>
      </c>
      <c r="E46" s="12">
        <v>4</v>
      </c>
      <c r="F46" s="263">
        <v>1</v>
      </c>
      <c r="G46" s="12">
        <v>3</v>
      </c>
      <c r="H46" s="11"/>
      <c r="I46" s="11"/>
      <c r="J46" s="11"/>
      <c r="K46" s="11"/>
      <c r="L46" s="11"/>
      <c r="M46" s="11">
        <f t="shared" si="7"/>
        <v>15</v>
      </c>
      <c r="N46" s="13">
        <f t="shared" si="8"/>
        <v>93.75</v>
      </c>
      <c r="O46" s="12">
        <v>3</v>
      </c>
      <c r="P46" s="12">
        <v>3</v>
      </c>
      <c r="Q46" s="12">
        <v>4</v>
      </c>
      <c r="R46" s="264">
        <v>0</v>
      </c>
      <c r="S46" s="34">
        <v>4</v>
      </c>
      <c r="T46" s="35"/>
      <c r="U46" s="11"/>
      <c r="V46" s="30"/>
      <c r="W46" s="30"/>
      <c r="X46" s="13"/>
      <c r="Y46" s="30"/>
      <c r="Z46" s="91">
        <f t="shared" si="9"/>
        <v>14</v>
      </c>
      <c r="AA46" s="13">
        <f t="shared" si="10"/>
        <v>87.5</v>
      </c>
    </row>
    <row r="47" spans="1:27" ht="18">
      <c r="A47" s="32">
        <v>39</v>
      </c>
      <c r="B47" s="38" t="s">
        <v>58</v>
      </c>
      <c r="C47" s="11">
        <v>3</v>
      </c>
      <c r="D47" s="12">
        <v>4</v>
      </c>
      <c r="E47" s="12">
        <v>4</v>
      </c>
      <c r="F47" s="263">
        <v>1</v>
      </c>
      <c r="G47" s="12">
        <v>3</v>
      </c>
      <c r="H47" s="11"/>
      <c r="I47" s="11"/>
      <c r="J47" s="11"/>
      <c r="K47" s="11"/>
      <c r="L47" s="11"/>
      <c r="M47" s="11">
        <f t="shared" si="7"/>
        <v>15</v>
      </c>
      <c r="N47" s="13">
        <f t="shared" si="8"/>
        <v>93.75</v>
      </c>
      <c r="O47" s="12">
        <v>3</v>
      </c>
      <c r="P47" s="12">
        <v>4</v>
      </c>
      <c r="Q47" s="12">
        <v>4</v>
      </c>
      <c r="R47" s="264">
        <v>1</v>
      </c>
      <c r="S47" s="34">
        <v>2</v>
      </c>
      <c r="T47" s="35"/>
      <c r="U47" s="11"/>
      <c r="V47" s="30"/>
      <c r="W47" s="30"/>
      <c r="X47" s="13"/>
      <c r="Y47" s="30"/>
      <c r="Z47" s="91">
        <f t="shared" si="9"/>
        <v>14</v>
      </c>
      <c r="AA47" s="13">
        <f t="shared" si="10"/>
        <v>87.5</v>
      </c>
    </row>
    <row r="48" spans="1:27" ht="18">
      <c r="A48" s="32">
        <v>40</v>
      </c>
      <c r="B48" s="38" t="s">
        <v>59</v>
      </c>
      <c r="C48" s="11">
        <v>2</v>
      </c>
      <c r="D48" s="12">
        <v>4</v>
      </c>
      <c r="E48" s="12">
        <v>4</v>
      </c>
      <c r="F48" s="263">
        <v>1</v>
      </c>
      <c r="G48" s="12">
        <v>4</v>
      </c>
      <c r="H48" s="11"/>
      <c r="I48" s="11"/>
      <c r="J48" s="11"/>
      <c r="K48" s="11"/>
      <c r="L48" s="11"/>
      <c r="M48" s="11">
        <f t="shared" si="7"/>
        <v>15</v>
      </c>
      <c r="N48" s="13">
        <f t="shared" si="8"/>
        <v>93.75</v>
      </c>
      <c r="O48" s="12">
        <v>3</v>
      </c>
      <c r="P48" s="12">
        <v>4</v>
      </c>
      <c r="Q48" s="12">
        <v>4</v>
      </c>
      <c r="R48" s="264">
        <v>0</v>
      </c>
      <c r="S48" s="34">
        <v>4</v>
      </c>
      <c r="T48" s="35"/>
      <c r="U48" s="11"/>
      <c r="V48" s="30"/>
      <c r="W48" s="30"/>
      <c r="X48" s="13"/>
      <c r="Y48" s="30"/>
      <c r="Z48" s="91">
        <f t="shared" si="9"/>
        <v>15</v>
      </c>
      <c r="AA48" s="13">
        <f t="shared" si="10"/>
        <v>93.75</v>
      </c>
    </row>
    <row r="49" spans="1:27" ht="18">
      <c r="A49" s="32">
        <v>41</v>
      </c>
      <c r="B49" s="38" t="s">
        <v>60</v>
      </c>
      <c r="C49" s="11">
        <v>2</v>
      </c>
      <c r="D49" s="12">
        <v>4</v>
      </c>
      <c r="E49" s="12">
        <v>4</v>
      </c>
      <c r="F49" s="263">
        <v>1</v>
      </c>
      <c r="G49" s="12">
        <v>4</v>
      </c>
      <c r="H49" s="11"/>
      <c r="I49" s="11"/>
      <c r="J49" s="11"/>
      <c r="K49" s="11"/>
      <c r="L49" s="11"/>
      <c r="M49" s="11">
        <f t="shared" si="7"/>
        <v>15</v>
      </c>
      <c r="N49" s="13">
        <f t="shared" si="8"/>
        <v>93.75</v>
      </c>
      <c r="O49" s="12">
        <v>2</v>
      </c>
      <c r="P49" s="12">
        <v>4</v>
      </c>
      <c r="Q49" s="12">
        <v>4</v>
      </c>
      <c r="R49" s="264">
        <v>0</v>
      </c>
      <c r="S49" s="34">
        <v>4</v>
      </c>
      <c r="T49" s="35"/>
      <c r="U49" s="11"/>
      <c r="V49" s="30"/>
      <c r="W49" s="30"/>
      <c r="X49" s="13"/>
      <c r="Y49" s="30"/>
      <c r="Z49" s="91">
        <f t="shared" si="9"/>
        <v>14</v>
      </c>
      <c r="AA49" s="13">
        <f t="shared" si="10"/>
        <v>87.5</v>
      </c>
    </row>
    <row r="50" spans="1:27" ht="18">
      <c r="A50" s="32">
        <v>42</v>
      </c>
      <c r="B50" s="38" t="s">
        <v>61</v>
      </c>
      <c r="C50" s="11">
        <v>3</v>
      </c>
      <c r="D50" s="12">
        <v>3</v>
      </c>
      <c r="E50" s="12">
        <v>4</v>
      </c>
      <c r="F50" s="263">
        <v>1</v>
      </c>
      <c r="G50" s="12">
        <v>4</v>
      </c>
      <c r="H50" s="11"/>
      <c r="I50" s="11"/>
      <c r="J50" s="11"/>
      <c r="K50" s="11"/>
      <c r="L50" s="11"/>
      <c r="M50" s="11">
        <f t="shared" si="7"/>
        <v>15</v>
      </c>
      <c r="N50" s="13">
        <f t="shared" si="8"/>
        <v>93.75</v>
      </c>
      <c r="O50" s="12">
        <v>3</v>
      </c>
      <c r="P50" s="12">
        <v>3</v>
      </c>
      <c r="Q50" s="12">
        <v>4</v>
      </c>
      <c r="R50" s="264">
        <v>1</v>
      </c>
      <c r="S50" s="34">
        <v>4</v>
      </c>
      <c r="T50" s="35"/>
      <c r="U50" s="11"/>
      <c r="V50" s="30"/>
      <c r="W50" s="30"/>
      <c r="X50" s="13"/>
      <c r="Y50" s="30"/>
      <c r="Z50" s="91">
        <f t="shared" si="9"/>
        <v>15</v>
      </c>
      <c r="AA50" s="13">
        <f t="shared" si="10"/>
        <v>93.75</v>
      </c>
    </row>
    <row r="51" spans="1:27" ht="18">
      <c r="A51" s="32">
        <v>43</v>
      </c>
      <c r="B51" s="38" t="s">
        <v>62</v>
      </c>
      <c r="C51" s="11">
        <v>2</v>
      </c>
      <c r="D51" s="12">
        <v>2</v>
      </c>
      <c r="E51" s="12">
        <v>4</v>
      </c>
      <c r="F51" s="263">
        <v>1</v>
      </c>
      <c r="G51" s="12">
        <v>4</v>
      </c>
      <c r="H51" s="11"/>
      <c r="I51" s="11"/>
      <c r="J51" s="11"/>
      <c r="K51" s="11"/>
      <c r="L51" s="11"/>
      <c r="M51" s="11">
        <f t="shared" si="7"/>
        <v>13</v>
      </c>
      <c r="N51" s="13">
        <f t="shared" si="8"/>
        <v>81.25</v>
      </c>
      <c r="O51" s="12">
        <v>3</v>
      </c>
      <c r="P51" s="12">
        <v>3</v>
      </c>
      <c r="Q51" s="12">
        <v>4</v>
      </c>
      <c r="R51" s="264">
        <v>1</v>
      </c>
      <c r="S51" s="34">
        <v>3</v>
      </c>
      <c r="T51" s="35"/>
      <c r="U51" s="11"/>
      <c r="V51" s="30"/>
      <c r="W51" s="30"/>
      <c r="X51" s="13"/>
      <c r="Y51" s="30"/>
      <c r="Z51" s="91">
        <f t="shared" si="9"/>
        <v>14</v>
      </c>
      <c r="AA51" s="13">
        <f t="shared" si="10"/>
        <v>87.5</v>
      </c>
    </row>
    <row r="52" spans="1:27" ht="18">
      <c r="A52" s="32">
        <v>44</v>
      </c>
      <c r="B52" s="38" t="s">
        <v>63</v>
      </c>
      <c r="C52" s="11">
        <v>3</v>
      </c>
      <c r="D52" s="12">
        <v>4</v>
      </c>
      <c r="E52" s="12">
        <v>4</v>
      </c>
      <c r="F52" s="263">
        <v>1</v>
      </c>
      <c r="G52" s="12">
        <v>4</v>
      </c>
      <c r="H52" s="11"/>
      <c r="I52" s="11"/>
      <c r="J52" s="11"/>
      <c r="K52" s="11"/>
      <c r="L52" s="11"/>
      <c r="M52" s="11">
        <f t="shared" si="7"/>
        <v>16</v>
      </c>
      <c r="N52" s="13">
        <f t="shared" si="8"/>
        <v>100</v>
      </c>
      <c r="O52" s="12">
        <v>3</v>
      </c>
      <c r="P52" s="12">
        <v>4</v>
      </c>
      <c r="Q52" s="12">
        <v>4</v>
      </c>
      <c r="R52" s="264">
        <v>0</v>
      </c>
      <c r="S52" s="34">
        <v>4</v>
      </c>
      <c r="T52" s="35"/>
      <c r="U52" s="11"/>
      <c r="V52" s="30"/>
      <c r="W52" s="30"/>
      <c r="X52" s="13"/>
      <c r="Y52" s="30"/>
      <c r="Z52" s="91">
        <f t="shared" si="9"/>
        <v>15</v>
      </c>
      <c r="AA52" s="13">
        <f t="shared" si="10"/>
        <v>93.75</v>
      </c>
    </row>
    <row r="53" spans="1:27" ht="18">
      <c r="A53" s="32">
        <v>45</v>
      </c>
      <c r="B53" s="38" t="s">
        <v>64</v>
      </c>
      <c r="C53" s="11">
        <v>3</v>
      </c>
      <c r="D53" s="12">
        <v>4</v>
      </c>
      <c r="E53" s="12">
        <v>4</v>
      </c>
      <c r="F53" s="263">
        <v>1</v>
      </c>
      <c r="G53" s="12">
        <v>4</v>
      </c>
      <c r="H53" s="11"/>
      <c r="I53" s="11"/>
      <c r="J53" s="11"/>
      <c r="K53" s="11"/>
      <c r="L53" s="11"/>
      <c r="M53" s="11">
        <f t="shared" si="7"/>
        <v>16</v>
      </c>
      <c r="N53" s="13">
        <f t="shared" si="8"/>
        <v>100</v>
      </c>
      <c r="O53" s="12">
        <v>3</v>
      </c>
      <c r="P53" s="12">
        <v>3</v>
      </c>
      <c r="Q53" s="12">
        <v>4</v>
      </c>
      <c r="R53" s="264">
        <v>1</v>
      </c>
      <c r="S53" s="34">
        <v>4</v>
      </c>
      <c r="T53" s="35"/>
      <c r="U53" s="11"/>
      <c r="V53" s="30"/>
      <c r="W53" s="30"/>
      <c r="X53" s="13"/>
      <c r="Y53" s="30"/>
      <c r="Z53" s="91">
        <f t="shared" si="9"/>
        <v>15</v>
      </c>
      <c r="AA53" s="13">
        <f t="shared" si="10"/>
        <v>93.75</v>
      </c>
    </row>
    <row r="54" spans="1:27" ht="18">
      <c r="A54" s="32">
        <v>46</v>
      </c>
      <c r="B54" s="38" t="s">
        <v>65</v>
      </c>
      <c r="C54" s="11">
        <v>3</v>
      </c>
      <c r="D54" s="12">
        <v>4</v>
      </c>
      <c r="E54" s="12">
        <v>4</v>
      </c>
      <c r="F54" s="263">
        <v>1</v>
      </c>
      <c r="G54" s="12">
        <v>2</v>
      </c>
      <c r="H54" s="11"/>
      <c r="I54" s="11"/>
      <c r="J54" s="11"/>
      <c r="K54" s="11"/>
      <c r="L54" s="11"/>
      <c r="M54" s="11">
        <f t="shared" si="7"/>
        <v>14</v>
      </c>
      <c r="N54" s="13">
        <f t="shared" si="8"/>
        <v>87.5</v>
      </c>
      <c r="O54" s="12">
        <v>2</v>
      </c>
      <c r="P54" s="12">
        <v>4</v>
      </c>
      <c r="Q54" s="12">
        <v>4</v>
      </c>
      <c r="R54" s="264">
        <v>0</v>
      </c>
      <c r="S54" s="34">
        <v>4</v>
      </c>
      <c r="T54" s="35"/>
      <c r="U54" s="11"/>
      <c r="V54" s="30"/>
      <c r="W54" s="30"/>
      <c r="X54" s="13"/>
      <c r="Y54" s="30"/>
      <c r="Z54" s="91">
        <f t="shared" si="9"/>
        <v>14</v>
      </c>
      <c r="AA54" s="13">
        <f t="shared" si="10"/>
        <v>87.5</v>
      </c>
    </row>
    <row r="55" spans="1:27" ht="18">
      <c r="A55" s="32">
        <v>47</v>
      </c>
      <c r="B55" s="38" t="s">
        <v>66</v>
      </c>
      <c r="C55" s="11">
        <v>3</v>
      </c>
      <c r="D55" s="12">
        <v>4</v>
      </c>
      <c r="E55" s="12">
        <v>3</v>
      </c>
      <c r="F55" s="263">
        <v>1</v>
      </c>
      <c r="G55" s="12">
        <v>1</v>
      </c>
      <c r="H55" s="11"/>
      <c r="I55" s="11"/>
      <c r="J55" s="11"/>
      <c r="K55" s="11"/>
      <c r="L55" s="11"/>
      <c r="M55" s="11">
        <f t="shared" si="7"/>
        <v>12</v>
      </c>
      <c r="N55" s="13">
        <f t="shared" si="8"/>
        <v>75</v>
      </c>
      <c r="O55" s="12">
        <v>3</v>
      </c>
      <c r="P55" s="12">
        <v>4</v>
      </c>
      <c r="Q55" s="12">
        <v>4</v>
      </c>
      <c r="R55" s="264">
        <v>1</v>
      </c>
      <c r="S55" s="34">
        <v>3</v>
      </c>
      <c r="T55" s="35"/>
      <c r="U55" s="11"/>
      <c r="V55" s="30"/>
      <c r="W55" s="30"/>
      <c r="X55" s="13"/>
      <c r="Y55" s="30"/>
      <c r="Z55" s="91">
        <f t="shared" si="9"/>
        <v>15</v>
      </c>
      <c r="AA55" s="13">
        <f t="shared" si="10"/>
        <v>93.75</v>
      </c>
    </row>
    <row r="56" spans="1:27" ht="18">
      <c r="A56" s="32">
        <v>48</v>
      </c>
      <c r="B56" s="38" t="s">
        <v>67</v>
      </c>
      <c r="C56" s="11">
        <v>3</v>
      </c>
      <c r="D56" s="12">
        <v>4</v>
      </c>
      <c r="E56" s="12">
        <v>3</v>
      </c>
      <c r="F56" s="263">
        <v>1</v>
      </c>
      <c r="G56" s="12">
        <v>4</v>
      </c>
      <c r="H56" s="11"/>
      <c r="I56" s="11"/>
      <c r="J56" s="11"/>
      <c r="K56" s="11"/>
      <c r="L56" s="11"/>
      <c r="M56" s="11">
        <f t="shared" si="7"/>
        <v>15</v>
      </c>
      <c r="N56" s="13">
        <f t="shared" si="8"/>
        <v>93.75</v>
      </c>
      <c r="O56" s="12">
        <v>3</v>
      </c>
      <c r="P56" s="12">
        <v>4</v>
      </c>
      <c r="Q56" s="12">
        <v>4</v>
      </c>
      <c r="R56" s="264">
        <v>0</v>
      </c>
      <c r="S56" s="34">
        <v>1</v>
      </c>
      <c r="T56" s="35"/>
      <c r="U56" s="11"/>
      <c r="V56" s="30"/>
      <c r="W56" s="30"/>
      <c r="X56" s="13"/>
      <c r="Y56" s="30"/>
      <c r="Z56" s="91">
        <f t="shared" si="9"/>
        <v>12</v>
      </c>
      <c r="AA56" s="13">
        <f t="shared" si="10"/>
        <v>75</v>
      </c>
    </row>
    <row r="57" spans="1:27" ht="18">
      <c r="A57" s="32">
        <v>49</v>
      </c>
      <c r="B57" s="38" t="s">
        <v>68</v>
      </c>
      <c r="C57" s="11">
        <v>3</v>
      </c>
      <c r="D57" s="12">
        <v>3</v>
      </c>
      <c r="E57" s="12">
        <v>2</v>
      </c>
      <c r="F57" s="263">
        <v>1</v>
      </c>
      <c r="G57" s="12">
        <v>4</v>
      </c>
      <c r="H57" s="11"/>
      <c r="I57" s="11"/>
      <c r="J57" s="11"/>
      <c r="K57" s="11"/>
      <c r="L57" s="11"/>
      <c r="M57" s="11">
        <f t="shared" si="7"/>
        <v>13</v>
      </c>
      <c r="N57" s="13">
        <f t="shared" si="8"/>
        <v>81.25</v>
      </c>
      <c r="O57" s="12">
        <v>3</v>
      </c>
      <c r="P57" s="12">
        <v>3</v>
      </c>
      <c r="Q57" s="12">
        <v>4</v>
      </c>
      <c r="R57" s="264">
        <v>1</v>
      </c>
      <c r="S57" s="34">
        <v>3</v>
      </c>
      <c r="T57" s="35"/>
      <c r="U57" s="11"/>
      <c r="V57" s="30"/>
      <c r="W57" s="30"/>
      <c r="X57" s="13"/>
      <c r="Y57" s="30"/>
      <c r="Z57" s="91">
        <f t="shared" si="9"/>
        <v>14</v>
      </c>
      <c r="AA57" s="13">
        <f t="shared" si="10"/>
        <v>87.5</v>
      </c>
    </row>
    <row r="58" spans="1:27" ht="18">
      <c r="A58" s="32">
        <v>50</v>
      </c>
      <c r="B58" s="38" t="s">
        <v>69</v>
      </c>
      <c r="C58" s="11">
        <v>3</v>
      </c>
      <c r="D58" s="12">
        <v>4</v>
      </c>
      <c r="E58" s="12">
        <v>4</v>
      </c>
      <c r="F58" s="263">
        <v>1</v>
      </c>
      <c r="G58" s="12">
        <v>3</v>
      </c>
      <c r="H58" s="11"/>
      <c r="I58" s="11"/>
      <c r="J58" s="11"/>
      <c r="K58" s="11"/>
      <c r="L58" s="11"/>
      <c r="M58" s="11">
        <f t="shared" si="7"/>
        <v>15</v>
      </c>
      <c r="N58" s="13">
        <f t="shared" si="8"/>
        <v>93.75</v>
      </c>
      <c r="O58" s="12">
        <v>3</v>
      </c>
      <c r="P58" s="12">
        <v>4</v>
      </c>
      <c r="Q58" s="12">
        <v>4</v>
      </c>
      <c r="R58" s="264">
        <v>1</v>
      </c>
      <c r="S58" s="34">
        <v>3</v>
      </c>
      <c r="T58" s="35"/>
      <c r="U58" s="11"/>
      <c r="V58" s="30"/>
      <c r="W58" s="30"/>
      <c r="X58" s="13"/>
      <c r="Y58" s="30"/>
      <c r="Z58" s="91">
        <f t="shared" si="9"/>
        <v>15</v>
      </c>
      <c r="AA58" s="13">
        <f t="shared" si="10"/>
        <v>93.75</v>
      </c>
    </row>
    <row r="59" spans="1:27" ht="18">
      <c r="A59" s="32">
        <v>51</v>
      </c>
      <c r="B59" s="38" t="s">
        <v>70</v>
      </c>
      <c r="C59" s="11">
        <v>3</v>
      </c>
      <c r="D59" s="12">
        <v>4</v>
      </c>
      <c r="E59" s="12">
        <v>4</v>
      </c>
      <c r="F59" s="263">
        <v>1</v>
      </c>
      <c r="G59" s="12">
        <v>3</v>
      </c>
      <c r="H59" s="11"/>
      <c r="I59" s="11"/>
      <c r="J59" s="11"/>
      <c r="K59" s="11"/>
      <c r="L59" s="11"/>
      <c r="M59" s="11">
        <f t="shared" si="7"/>
        <v>15</v>
      </c>
      <c r="N59" s="13">
        <f t="shared" si="8"/>
        <v>93.75</v>
      </c>
      <c r="O59" s="12">
        <v>2</v>
      </c>
      <c r="P59" s="12">
        <v>3</v>
      </c>
      <c r="Q59" s="12">
        <v>4</v>
      </c>
      <c r="R59" s="264">
        <v>1</v>
      </c>
      <c r="S59" s="34">
        <v>3</v>
      </c>
      <c r="T59" s="35"/>
      <c r="U59" s="11"/>
      <c r="V59" s="30"/>
      <c r="W59" s="30"/>
      <c r="X59" s="13"/>
      <c r="Y59" s="30"/>
      <c r="Z59" s="91">
        <f t="shared" si="9"/>
        <v>13</v>
      </c>
      <c r="AA59" s="13">
        <f t="shared" si="10"/>
        <v>81.25</v>
      </c>
    </row>
    <row r="60" spans="1:27" ht="18">
      <c r="A60" s="32">
        <v>52</v>
      </c>
      <c r="B60" s="38" t="s">
        <v>71</v>
      </c>
      <c r="C60" s="11">
        <v>3</v>
      </c>
      <c r="D60" s="12">
        <v>4</v>
      </c>
      <c r="E60" s="12">
        <v>4</v>
      </c>
      <c r="F60" s="263">
        <v>1</v>
      </c>
      <c r="G60" s="12">
        <v>4</v>
      </c>
      <c r="H60" s="11"/>
      <c r="I60" s="11"/>
      <c r="J60" s="11"/>
      <c r="K60" s="11"/>
      <c r="L60" s="11"/>
      <c r="M60" s="11">
        <f t="shared" si="7"/>
        <v>16</v>
      </c>
      <c r="N60" s="13">
        <f t="shared" si="8"/>
        <v>100</v>
      </c>
      <c r="O60" s="12">
        <v>3</v>
      </c>
      <c r="P60" s="12">
        <v>4</v>
      </c>
      <c r="Q60" s="12">
        <v>4</v>
      </c>
      <c r="R60" s="264">
        <v>1</v>
      </c>
      <c r="S60" s="34">
        <v>4</v>
      </c>
      <c r="T60" s="35"/>
      <c r="U60" s="11"/>
      <c r="V60" s="30"/>
      <c r="W60" s="30"/>
      <c r="X60" s="13"/>
      <c r="Y60" s="30"/>
      <c r="Z60" s="91">
        <f t="shared" si="9"/>
        <v>16</v>
      </c>
      <c r="AA60" s="13">
        <f t="shared" si="10"/>
        <v>100</v>
      </c>
    </row>
    <row r="61" spans="1:27" ht="18">
      <c r="A61" s="32">
        <v>53</v>
      </c>
      <c r="B61" s="38" t="s">
        <v>72</v>
      </c>
      <c r="C61" s="11">
        <v>3</v>
      </c>
      <c r="D61" s="12">
        <v>3</v>
      </c>
      <c r="E61" s="12">
        <v>4</v>
      </c>
      <c r="F61" s="263">
        <v>1</v>
      </c>
      <c r="G61" s="12">
        <v>4</v>
      </c>
      <c r="H61" s="11"/>
      <c r="I61" s="11"/>
      <c r="J61" s="11"/>
      <c r="K61" s="11"/>
      <c r="L61" s="11"/>
      <c r="M61" s="11">
        <f t="shared" si="7"/>
        <v>15</v>
      </c>
      <c r="N61" s="13">
        <f t="shared" si="8"/>
        <v>93.75</v>
      </c>
      <c r="O61" s="12">
        <v>3</v>
      </c>
      <c r="P61" s="12">
        <v>3</v>
      </c>
      <c r="Q61" s="12">
        <v>4</v>
      </c>
      <c r="R61" s="264">
        <v>1</v>
      </c>
      <c r="S61" s="34">
        <v>4</v>
      </c>
      <c r="T61" s="35"/>
      <c r="U61" s="11"/>
      <c r="V61" s="30"/>
      <c r="W61" s="30"/>
      <c r="X61" s="13"/>
      <c r="Y61" s="30"/>
      <c r="Z61" s="91">
        <f t="shared" si="9"/>
        <v>15</v>
      </c>
      <c r="AA61" s="13">
        <f t="shared" si="10"/>
        <v>93.75</v>
      </c>
    </row>
    <row r="62" spans="1:27" ht="18">
      <c r="A62" s="32">
        <v>54</v>
      </c>
      <c r="B62" s="38" t="s">
        <v>73</v>
      </c>
      <c r="C62" s="11">
        <v>3</v>
      </c>
      <c r="D62" s="12">
        <v>4</v>
      </c>
      <c r="E62" s="12">
        <v>4</v>
      </c>
      <c r="F62" s="263">
        <v>1</v>
      </c>
      <c r="G62" s="12">
        <v>4</v>
      </c>
      <c r="H62" s="11"/>
      <c r="I62" s="11"/>
      <c r="J62" s="11"/>
      <c r="K62" s="11"/>
      <c r="L62" s="11"/>
      <c r="M62" s="11">
        <f t="shared" si="7"/>
        <v>16</v>
      </c>
      <c r="N62" s="13">
        <f t="shared" si="8"/>
        <v>100</v>
      </c>
      <c r="O62" s="12">
        <v>3</v>
      </c>
      <c r="P62" s="12">
        <v>4</v>
      </c>
      <c r="Q62" s="12">
        <v>4</v>
      </c>
      <c r="R62" s="264">
        <v>1</v>
      </c>
      <c r="S62" s="34">
        <v>4</v>
      </c>
      <c r="T62" s="35"/>
      <c r="U62" s="11"/>
      <c r="V62" s="30"/>
      <c r="W62" s="30"/>
      <c r="X62" s="13"/>
      <c r="Y62" s="30"/>
      <c r="Z62" s="91">
        <f t="shared" si="9"/>
        <v>16</v>
      </c>
      <c r="AA62" s="13">
        <f t="shared" si="10"/>
        <v>100</v>
      </c>
    </row>
    <row r="63" spans="1:27" ht="18">
      <c r="A63" s="32">
        <v>55</v>
      </c>
      <c r="B63" s="38" t="s">
        <v>74</v>
      </c>
      <c r="C63" s="11">
        <v>3</v>
      </c>
      <c r="D63" s="12">
        <v>4</v>
      </c>
      <c r="E63" s="12">
        <v>4</v>
      </c>
      <c r="F63" s="263">
        <v>1</v>
      </c>
      <c r="G63" s="12">
        <v>3</v>
      </c>
      <c r="H63" s="11"/>
      <c r="I63" s="11"/>
      <c r="J63" s="11"/>
      <c r="K63" s="11"/>
      <c r="L63" s="11"/>
      <c r="M63" s="11">
        <f t="shared" si="7"/>
        <v>15</v>
      </c>
      <c r="N63" s="13">
        <f t="shared" si="8"/>
        <v>93.75</v>
      </c>
      <c r="O63" s="12">
        <v>3</v>
      </c>
      <c r="P63" s="12">
        <v>4</v>
      </c>
      <c r="Q63" s="12">
        <v>4</v>
      </c>
      <c r="R63" s="264">
        <v>0</v>
      </c>
      <c r="S63" s="34">
        <v>4</v>
      </c>
      <c r="T63" s="35"/>
      <c r="U63" s="11"/>
      <c r="V63" s="30"/>
      <c r="W63" s="30"/>
      <c r="X63" s="13"/>
      <c r="Y63" s="30"/>
      <c r="Z63" s="91">
        <f t="shared" si="9"/>
        <v>15</v>
      </c>
      <c r="AA63" s="13">
        <f t="shared" si="10"/>
        <v>93.75</v>
      </c>
    </row>
    <row r="64" spans="1:27" ht="18">
      <c r="A64" s="32">
        <v>56</v>
      </c>
      <c r="B64" s="38" t="s">
        <v>75</v>
      </c>
      <c r="C64" s="11">
        <v>3</v>
      </c>
      <c r="D64" s="12">
        <v>4</v>
      </c>
      <c r="E64" s="12">
        <v>4</v>
      </c>
      <c r="F64" s="263">
        <v>1</v>
      </c>
      <c r="G64" s="12">
        <v>4</v>
      </c>
      <c r="H64" s="11"/>
      <c r="I64" s="11"/>
      <c r="J64" s="11"/>
      <c r="K64" s="11"/>
      <c r="L64" s="11"/>
      <c r="M64" s="11">
        <f t="shared" si="7"/>
        <v>16</v>
      </c>
      <c r="N64" s="13">
        <f t="shared" si="8"/>
        <v>100</v>
      </c>
      <c r="O64" s="12">
        <v>3</v>
      </c>
      <c r="P64" s="12">
        <v>4</v>
      </c>
      <c r="Q64" s="12">
        <v>4</v>
      </c>
      <c r="R64" s="11">
        <v>0</v>
      </c>
      <c r="S64" s="34">
        <v>4</v>
      </c>
      <c r="T64" s="35"/>
      <c r="U64" s="11"/>
      <c r="V64" s="30"/>
      <c r="W64" s="30"/>
      <c r="X64" s="13"/>
      <c r="Y64" s="30"/>
      <c r="Z64" s="91">
        <f t="shared" si="9"/>
        <v>15</v>
      </c>
      <c r="AA64" s="13">
        <f t="shared" si="10"/>
        <v>93.75</v>
      </c>
    </row>
    <row r="65" spans="1:27">
      <c r="A65" s="157">
        <v>59</v>
      </c>
      <c r="B65" s="11"/>
      <c r="C65" s="11"/>
      <c r="D65" s="11"/>
      <c r="E65" s="11"/>
      <c r="F65" s="11"/>
      <c r="G65" s="264">
        <v>4</v>
      </c>
      <c r="H65" s="11"/>
      <c r="I65" s="11"/>
      <c r="J65" s="11"/>
      <c r="K65" s="11"/>
      <c r="L65" s="11"/>
      <c r="M65" s="11">
        <v>4</v>
      </c>
      <c r="N65" s="13">
        <f t="shared" si="8"/>
        <v>25</v>
      </c>
      <c r="O65" s="11"/>
      <c r="P65" s="11"/>
      <c r="Q65" s="11"/>
      <c r="R65" s="11"/>
      <c r="S65" s="265">
        <v>4</v>
      </c>
      <c r="T65" s="11"/>
      <c r="U65" s="11"/>
      <c r="V65" s="11"/>
      <c r="W65" s="11"/>
      <c r="X65" s="11"/>
      <c r="Y65" s="11"/>
      <c r="Z65" s="11">
        <v>4</v>
      </c>
      <c r="AA65" s="13">
        <f t="shared" si="10"/>
        <v>25</v>
      </c>
    </row>
  </sheetData>
  <mergeCells count="4">
    <mergeCell ref="A2:A4"/>
    <mergeCell ref="B2:B4"/>
    <mergeCell ref="C2:N2"/>
    <mergeCell ref="O2:A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U68"/>
  <sheetViews>
    <sheetView tabSelected="1" topLeftCell="Y1" workbookViewId="0">
      <selection activeCell="AG75" sqref="AG75"/>
    </sheetView>
  </sheetViews>
  <sheetFormatPr defaultRowHeight="15"/>
  <cols>
    <col min="2" max="2" width="40.7109375" customWidth="1"/>
    <col min="12" max="14" width="9" customWidth="1"/>
    <col min="15" max="15" width="10.7109375" customWidth="1"/>
    <col min="16" max="16" width="9.28515625" customWidth="1"/>
    <col min="17" max="17" width="0.140625" hidden="1" customWidth="1"/>
    <col min="18" max="18" width="9.140625" hidden="1" customWidth="1"/>
    <col min="25" max="25" width="5.140625" customWidth="1"/>
    <col min="32" max="32" width="5.85546875" customWidth="1"/>
    <col min="39" max="39" width="6.7109375" customWidth="1"/>
    <col min="46" max="46" width="5.85546875" customWidth="1"/>
  </cols>
  <sheetData>
    <row r="1" spans="1:47" ht="15.75" thickBot="1"/>
    <row r="2" spans="1:47" ht="16.5" thickTop="1" thickBot="1">
      <c r="A2" s="203" t="s">
        <v>1</v>
      </c>
      <c r="B2" s="206" t="s">
        <v>2</v>
      </c>
      <c r="C2" s="245" t="s">
        <v>3</v>
      </c>
      <c r="D2" s="210"/>
      <c r="E2" s="210"/>
      <c r="F2" s="210"/>
      <c r="G2" s="210"/>
      <c r="H2" s="210"/>
      <c r="I2" s="246"/>
      <c r="J2" s="255" t="s">
        <v>7</v>
      </c>
      <c r="K2" s="221"/>
      <c r="L2" s="221"/>
      <c r="M2" s="221"/>
      <c r="N2" s="221"/>
      <c r="O2" s="221"/>
      <c r="P2" s="222"/>
      <c r="S2" s="247" t="s">
        <v>4</v>
      </c>
      <c r="T2" s="213"/>
      <c r="U2" s="213"/>
      <c r="V2" s="213"/>
      <c r="W2" s="213"/>
      <c r="X2" s="213"/>
      <c r="Y2" s="248"/>
      <c r="Z2" s="256" t="s">
        <v>5</v>
      </c>
      <c r="AA2" s="233"/>
      <c r="AB2" s="233"/>
      <c r="AC2" s="233"/>
      <c r="AD2" s="233"/>
      <c r="AE2" s="233"/>
      <c r="AF2" s="257"/>
      <c r="AG2" s="249" t="s">
        <v>6</v>
      </c>
      <c r="AH2" s="250"/>
      <c r="AI2" s="250"/>
      <c r="AJ2" s="250"/>
      <c r="AK2" s="250"/>
      <c r="AL2" s="250"/>
      <c r="AM2" s="251"/>
      <c r="AN2" s="252" t="s">
        <v>87</v>
      </c>
      <c r="AO2" s="253"/>
      <c r="AP2" s="253"/>
      <c r="AQ2" s="253"/>
      <c r="AR2" s="253"/>
      <c r="AS2" s="253"/>
      <c r="AT2" s="254"/>
    </row>
    <row r="3" spans="1:47" ht="16.5" thickTop="1" thickBot="1">
      <c r="A3" s="204"/>
      <c r="B3" s="207"/>
      <c r="C3" s="68" t="s">
        <v>76</v>
      </c>
      <c r="D3" s="69" t="s">
        <v>81</v>
      </c>
      <c r="E3" s="69" t="s">
        <v>82</v>
      </c>
      <c r="F3" s="69" t="s">
        <v>95</v>
      </c>
      <c r="G3" s="69" t="s">
        <v>97</v>
      </c>
      <c r="H3" s="69" t="s">
        <v>19</v>
      </c>
      <c r="I3" s="70" t="s">
        <v>14</v>
      </c>
      <c r="J3" s="101" t="s">
        <v>76</v>
      </c>
      <c r="K3" s="128" t="s">
        <v>91</v>
      </c>
      <c r="L3" s="129"/>
      <c r="M3" s="129" t="s">
        <v>95</v>
      </c>
      <c r="N3" s="129" t="s">
        <v>97</v>
      </c>
      <c r="O3" s="102" t="s">
        <v>19</v>
      </c>
      <c r="P3" s="103" t="s">
        <v>14</v>
      </c>
      <c r="S3" s="71" t="s">
        <v>92</v>
      </c>
      <c r="T3" s="72" t="s">
        <v>81</v>
      </c>
      <c r="U3" s="72" t="s">
        <v>82</v>
      </c>
      <c r="V3" s="72" t="s">
        <v>95</v>
      </c>
      <c r="W3" s="72" t="s">
        <v>97</v>
      </c>
      <c r="X3" s="72" t="s">
        <v>19</v>
      </c>
      <c r="Y3" s="73" t="s">
        <v>14</v>
      </c>
      <c r="Z3" s="96" t="s">
        <v>77</v>
      </c>
      <c r="AA3" s="97" t="s">
        <v>93</v>
      </c>
      <c r="AB3" s="97" t="s">
        <v>82</v>
      </c>
      <c r="AC3" s="97" t="s">
        <v>95</v>
      </c>
      <c r="AD3" s="97" t="s">
        <v>97</v>
      </c>
      <c r="AE3" s="97" t="s">
        <v>19</v>
      </c>
      <c r="AF3" s="98" t="s">
        <v>14</v>
      </c>
      <c r="AG3" s="68" t="s">
        <v>76</v>
      </c>
      <c r="AH3" s="99" t="s">
        <v>81</v>
      </c>
      <c r="AI3" s="99" t="s">
        <v>82</v>
      </c>
      <c r="AJ3" s="99" t="s">
        <v>95</v>
      </c>
      <c r="AK3" s="99" t="s">
        <v>97</v>
      </c>
      <c r="AL3" s="99" t="s">
        <v>19</v>
      </c>
      <c r="AM3" s="100" t="s">
        <v>14</v>
      </c>
      <c r="AN3" s="104" t="s">
        <v>76</v>
      </c>
      <c r="AO3" s="105" t="s">
        <v>83</v>
      </c>
      <c r="AP3" s="105" t="s">
        <v>82</v>
      </c>
      <c r="AQ3" s="107" t="s">
        <v>95</v>
      </c>
      <c r="AR3" s="107" t="s">
        <v>97</v>
      </c>
      <c r="AS3" s="107" t="s">
        <v>19</v>
      </c>
      <c r="AT3" s="130" t="s">
        <v>14</v>
      </c>
    </row>
    <row r="4" spans="1:47" s="120" customFormat="1" ht="15.75" thickBot="1">
      <c r="A4" s="205"/>
      <c r="B4" s="208"/>
      <c r="C4" s="170">
        <v>4</v>
      </c>
      <c r="D4" s="171">
        <v>3</v>
      </c>
      <c r="E4" s="171">
        <v>3</v>
      </c>
      <c r="F4" s="171">
        <v>2</v>
      </c>
      <c r="G4" s="172">
        <v>4</v>
      </c>
      <c r="H4" s="170">
        <f>SUM(C4:G4)</f>
        <v>16</v>
      </c>
      <c r="I4" s="173">
        <f>H4/16*100</f>
        <v>100</v>
      </c>
      <c r="J4" s="154">
        <v>3</v>
      </c>
      <c r="K4" s="172">
        <v>4</v>
      </c>
      <c r="L4" s="172">
        <v>4</v>
      </c>
      <c r="M4" s="154">
        <v>1</v>
      </c>
      <c r="N4" s="154">
        <v>4</v>
      </c>
      <c r="O4" s="154">
        <f t="shared" ref="O4:O23" si="0">SUM(J4:N4)</f>
        <v>16</v>
      </c>
      <c r="P4" s="174">
        <f>O4/16*100</f>
        <v>100</v>
      </c>
      <c r="S4" s="170">
        <v>4</v>
      </c>
      <c r="T4" s="171">
        <v>4</v>
      </c>
      <c r="U4" s="171">
        <v>4</v>
      </c>
      <c r="V4" s="172">
        <v>1</v>
      </c>
      <c r="W4" s="172">
        <v>4</v>
      </c>
      <c r="X4" s="170">
        <f>SUM(S4:W4)</f>
        <v>17</v>
      </c>
      <c r="Y4" s="173">
        <f>X4/17*100</f>
        <v>100</v>
      </c>
      <c r="Z4" s="170">
        <v>4</v>
      </c>
      <c r="AA4" s="171">
        <v>4</v>
      </c>
      <c r="AB4" s="171">
        <v>3</v>
      </c>
      <c r="AC4" s="175">
        <v>2</v>
      </c>
      <c r="AD4" s="175">
        <v>3</v>
      </c>
      <c r="AE4" s="170">
        <f>SUM(Z4:AD4)</f>
        <v>16</v>
      </c>
      <c r="AF4" s="173">
        <f>AE4/16*100</f>
        <v>100</v>
      </c>
      <c r="AG4" s="176">
        <v>3</v>
      </c>
      <c r="AH4" s="172">
        <v>4</v>
      </c>
      <c r="AI4" s="171">
        <v>1</v>
      </c>
      <c r="AJ4" s="175">
        <v>2</v>
      </c>
      <c r="AK4" s="175">
        <v>4</v>
      </c>
      <c r="AL4" s="176">
        <f>SUM(AG4:AK4)</f>
        <v>14</v>
      </c>
      <c r="AM4" s="177">
        <f>AL4/14*100</f>
        <v>100</v>
      </c>
      <c r="AN4" s="178">
        <v>4</v>
      </c>
      <c r="AO4" s="172">
        <v>5</v>
      </c>
      <c r="AP4" s="171">
        <v>2</v>
      </c>
      <c r="AQ4" s="179">
        <v>0</v>
      </c>
      <c r="AR4" s="179">
        <v>4</v>
      </c>
      <c r="AS4" s="180">
        <f t="shared" ref="AS4:AS23" si="1">SUM(AN4:AR4)</f>
        <v>15</v>
      </c>
      <c r="AT4" s="181">
        <f>AS4/15*100</f>
        <v>100</v>
      </c>
      <c r="AU4" s="182"/>
    </row>
    <row r="5" spans="1:47" ht="18">
      <c r="A5" s="24">
        <v>1</v>
      </c>
      <c r="B5" s="76" t="s">
        <v>20</v>
      </c>
      <c r="C5" s="57">
        <v>2</v>
      </c>
      <c r="D5" s="12">
        <v>3</v>
      </c>
      <c r="E5" s="12">
        <v>3</v>
      </c>
      <c r="F5" s="12">
        <v>1</v>
      </c>
      <c r="G5" s="30">
        <v>4</v>
      </c>
      <c r="H5" s="74">
        <f t="shared" ref="H5:H23" si="2">SUM(C5:G5)</f>
        <v>13</v>
      </c>
      <c r="I5" s="173">
        <f t="shared" ref="I5:I24" si="3">H5/16*100</f>
        <v>81.25</v>
      </c>
      <c r="J5" s="112">
        <v>2</v>
      </c>
      <c r="K5" s="30">
        <v>4</v>
      </c>
      <c r="L5" s="13">
        <v>4</v>
      </c>
      <c r="M5" s="109">
        <v>0</v>
      </c>
      <c r="N5" s="109">
        <v>4</v>
      </c>
      <c r="O5" s="109">
        <f t="shared" si="0"/>
        <v>14</v>
      </c>
      <c r="P5" s="174">
        <f t="shared" ref="P5:P24" si="4">O5/16*100</f>
        <v>87.5</v>
      </c>
      <c r="S5" s="77">
        <v>2</v>
      </c>
      <c r="T5" s="12">
        <v>4</v>
      </c>
      <c r="U5" s="30">
        <v>4</v>
      </c>
      <c r="V5" s="13">
        <v>1</v>
      </c>
      <c r="W5" s="13">
        <v>4</v>
      </c>
      <c r="X5" s="74">
        <f t="shared" ref="X5:X22" si="5">SUM(S5:W5)</f>
        <v>15</v>
      </c>
      <c r="Y5" s="173">
        <f t="shared" ref="Y5:Y24" si="6">X5/17*100</f>
        <v>88.235294117647058</v>
      </c>
      <c r="Z5" s="77">
        <v>1</v>
      </c>
      <c r="AA5" s="16">
        <v>4</v>
      </c>
      <c r="AB5" s="11">
        <v>3</v>
      </c>
      <c r="AC5" s="160">
        <v>1</v>
      </c>
      <c r="AD5" s="160">
        <v>3</v>
      </c>
      <c r="AE5" s="170">
        <f t="shared" ref="AE5:AE24" si="7">SUM(Z5:AD5)</f>
        <v>12</v>
      </c>
      <c r="AF5" s="173">
        <f t="shared" ref="AF5:AF24" si="8">AE5/16*100</f>
        <v>75</v>
      </c>
      <c r="AG5" s="111">
        <v>0</v>
      </c>
      <c r="AH5" s="13">
        <v>3</v>
      </c>
      <c r="AI5" s="12">
        <v>1</v>
      </c>
      <c r="AJ5" s="165">
        <v>1</v>
      </c>
      <c r="AK5" s="165">
        <v>4</v>
      </c>
      <c r="AL5" s="176">
        <f t="shared" ref="AL5:AL24" si="9">SUM(AG5:AK5)</f>
        <v>9</v>
      </c>
      <c r="AM5" s="177">
        <f t="shared" ref="AM5:AM24" si="10">AL5/14*100</f>
        <v>64.285714285714292</v>
      </c>
      <c r="AN5" s="57">
        <v>3</v>
      </c>
      <c r="AO5" s="13">
        <v>4</v>
      </c>
      <c r="AP5" s="11">
        <v>2</v>
      </c>
      <c r="AQ5" s="162">
        <v>0</v>
      </c>
      <c r="AR5" s="162">
        <v>4</v>
      </c>
      <c r="AS5" s="131">
        <f t="shared" si="1"/>
        <v>13</v>
      </c>
      <c r="AT5" s="181">
        <f t="shared" ref="AT5:AT24" si="11">AS5/15*100</f>
        <v>86.666666666666671</v>
      </c>
    </row>
    <row r="6" spans="1:47" ht="18">
      <c r="A6" s="32">
        <v>2</v>
      </c>
      <c r="B6" s="78" t="s">
        <v>21</v>
      </c>
      <c r="C6" s="47">
        <v>4</v>
      </c>
      <c r="D6" s="16">
        <v>3</v>
      </c>
      <c r="E6" s="16">
        <v>3</v>
      </c>
      <c r="F6" s="16">
        <v>2</v>
      </c>
      <c r="G6" s="26">
        <v>3</v>
      </c>
      <c r="H6" s="74">
        <f t="shared" si="2"/>
        <v>15</v>
      </c>
      <c r="I6" s="173">
        <f t="shared" si="3"/>
        <v>93.75</v>
      </c>
      <c r="J6" s="109">
        <v>3</v>
      </c>
      <c r="K6" s="26">
        <v>4</v>
      </c>
      <c r="L6" s="29">
        <v>4</v>
      </c>
      <c r="M6" s="109">
        <v>0</v>
      </c>
      <c r="N6" s="109">
        <v>3</v>
      </c>
      <c r="O6" s="109">
        <f t="shared" si="0"/>
        <v>14</v>
      </c>
      <c r="P6" s="174">
        <f t="shared" si="4"/>
        <v>87.5</v>
      </c>
      <c r="S6" s="74">
        <v>4</v>
      </c>
      <c r="T6" s="16">
        <v>4</v>
      </c>
      <c r="U6" s="26">
        <v>4</v>
      </c>
      <c r="V6" s="29">
        <v>1</v>
      </c>
      <c r="W6" s="29">
        <v>3</v>
      </c>
      <c r="X6" s="74">
        <f t="shared" si="5"/>
        <v>16</v>
      </c>
      <c r="Y6" s="173">
        <f t="shared" si="6"/>
        <v>94.117647058823522</v>
      </c>
      <c r="Z6" s="74">
        <v>4</v>
      </c>
      <c r="AA6" s="16">
        <v>4</v>
      </c>
      <c r="AB6" s="22">
        <v>3</v>
      </c>
      <c r="AC6" s="160">
        <v>2</v>
      </c>
      <c r="AD6" s="160">
        <v>3</v>
      </c>
      <c r="AE6" s="170">
        <f t="shared" si="7"/>
        <v>16</v>
      </c>
      <c r="AF6" s="173">
        <f t="shared" si="8"/>
        <v>100</v>
      </c>
      <c r="AG6" s="113">
        <v>3</v>
      </c>
      <c r="AH6" s="29">
        <v>4</v>
      </c>
      <c r="AI6" s="16">
        <v>1</v>
      </c>
      <c r="AJ6" s="165">
        <v>2</v>
      </c>
      <c r="AK6" s="165">
        <v>3</v>
      </c>
      <c r="AL6" s="176">
        <f t="shared" si="9"/>
        <v>13</v>
      </c>
      <c r="AM6" s="177">
        <f t="shared" si="10"/>
        <v>92.857142857142861</v>
      </c>
      <c r="AN6" s="47">
        <v>4</v>
      </c>
      <c r="AO6" s="29">
        <v>5</v>
      </c>
      <c r="AP6" s="22">
        <v>2</v>
      </c>
      <c r="AQ6" s="162">
        <v>0</v>
      </c>
      <c r="AR6" s="162">
        <v>2</v>
      </c>
      <c r="AS6" s="131">
        <f t="shared" si="1"/>
        <v>13</v>
      </c>
      <c r="AT6" s="181">
        <f t="shared" si="11"/>
        <v>86.666666666666671</v>
      </c>
    </row>
    <row r="7" spans="1:47" ht="18">
      <c r="A7" s="24">
        <v>3</v>
      </c>
      <c r="B7" s="79" t="s">
        <v>22</v>
      </c>
      <c r="C7" s="57">
        <v>4</v>
      </c>
      <c r="D7" s="12">
        <v>3</v>
      </c>
      <c r="E7" s="12">
        <v>3</v>
      </c>
      <c r="F7" s="12">
        <v>2</v>
      </c>
      <c r="G7" s="30">
        <v>3</v>
      </c>
      <c r="H7" s="74">
        <f t="shared" si="2"/>
        <v>15</v>
      </c>
      <c r="I7" s="173">
        <f t="shared" si="3"/>
        <v>93.75</v>
      </c>
      <c r="J7" s="112">
        <v>3</v>
      </c>
      <c r="K7" s="30">
        <v>4</v>
      </c>
      <c r="L7" s="13">
        <v>4</v>
      </c>
      <c r="M7" s="109">
        <v>0</v>
      </c>
      <c r="N7" s="109">
        <v>3</v>
      </c>
      <c r="O7" s="109">
        <f t="shared" si="0"/>
        <v>14</v>
      </c>
      <c r="P7" s="174">
        <f t="shared" si="4"/>
        <v>87.5</v>
      </c>
      <c r="S7" s="77">
        <v>4</v>
      </c>
      <c r="T7" s="12">
        <v>4</v>
      </c>
      <c r="U7" s="30">
        <v>4</v>
      </c>
      <c r="V7" s="13">
        <v>1</v>
      </c>
      <c r="W7" s="13">
        <v>3</v>
      </c>
      <c r="X7" s="74">
        <f t="shared" si="5"/>
        <v>16</v>
      </c>
      <c r="Y7" s="173">
        <f t="shared" si="6"/>
        <v>94.117647058823522</v>
      </c>
      <c r="Z7" s="77">
        <v>4</v>
      </c>
      <c r="AA7" s="16">
        <v>4</v>
      </c>
      <c r="AB7" s="11">
        <v>3</v>
      </c>
      <c r="AC7" s="160">
        <v>2</v>
      </c>
      <c r="AD7" s="160">
        <v>3</v>
      </c>
      <c r="AE7" s="170">
        <f t="shared" si="7"/>
        <v>16</v>
      </c>
      <c r="AF7" s="173">
        <f t="shared" si="8"/>
        <v>100</v>
      </c>
      <c r="AG7" s="111">
        <v>3</v>
      </c>
      <c r="AH7" s="13">
        <v>4</v>
      </c>
      <c r="AI7" s="12">
        <v>1</v>
      </c>
      <c r="AJ7" s="165">
        <v>2</v>
      </c>
      <c r="AK7" s="165">
        <v>3</v>
      </c>
      <c r="AL7" s="176">
        <f t="shared" si="9"/>
        <v>13</v>
      </c>
      <c r="AM7" s="177">
        <f t="shared" si="10"/>
        <v>92.857142857142861</v>
      </c>
      <c r="AN7" s="57">
        <v>3</v>
      </c>
      <c r="AO7" s="13">
        <v>5</v>
      </c>
      <c r="AP7" s="11">
        <v>2</v>
      </c>
      <c r="AQ7" s="162">
        <v>0</v>
      </c>
      <c r="AR7" s="162">
        <v>3</v>
      </c>
      <c r="AS7" s="131">
        <f t="shared" si="1"/>
        <v>13</v>
      </c>
      <c r="AT7" s="181">
        <f t="shared" si="11"/>
        <v>86.666666666666671</v>
      </c>
    </row>
    <row r="8" spans="1:47" ht="18">
      <c r="A8" s="32">
        <v>4</v>
      </c>
      <c r="B8" s="80" t="s">
        <v>23</v>
      </c>
      <c r="C8" s="57">
        <v>4</v>
      </c>
      <c r="D8" s="12">
        <v>3</v>
      </c>
      <c r="E8" s="12">
        <v>3</v>
      </c>
      <c r="F8" s="12">
        <v>2</v>
      </c>
      <c r="G8" s="30">
        <v>4</v>
      </c>
      <c r="H8" s="74">
        <f t="shared" si="2"/>
        <v>16</v>
      </c>
      <c r="I8" s="173">
        <f t="shared" si="3"/>
        <v>100</v>
      </c>
      <c r="J8" s="112">
        <v>3</v>
      </c>
      <c r="K8" s="30">
        <v>4</v>
      </c>
      <c r="L8" s="13">
        <v>3</v>
      </c>
      <c r="M8" s="109">
        <v>0</v>
      </c>
      <c r="N8" s="109">
        <v>4</v>
      </c>
      <c r="O8" s="109">
        <f t="shared" si="0"/>
        <v>14</v>
      </c>
      <c r="P8" s="174">
        <f t="shared" si="4"/>
        <v>87.5</v>
      </c>
      <c r="S8" s="77">
        <v>4</v>
      </c>
      <c r="T8" s="12">
        <v>4</v>
      </c>
      <c r="U8" s="30">
        <v>3</v>
      </c>
      <c r="V8" s="13">
        <v>1</v>
      </c>
      <c r="W8" s="13">
        <v>4</v>
      </c>
      <c r="X8" s="74">
        <f t="shared" si="5"/>
        <v>16</v>
      </c>
      <c r="Y8" s="173">
        <f t="shared" si="6"/>
        <v>94.117647058823522</v>
      </c>
      <c r="Z8" s="77">
        <v>4</v>
      </c>
      <c r="AA8" s="16">
        <v>4</v>
      </c>
      <c r="AB8" s="11">
        <v>2</v>
      </c>
      <c r="AC8" s="160">
        <v>2</v>
      </c>
      <c r="AD8" s="160">
        <v>3</v>
      </c>
      <c r="AE8" s="170">
        <f t="shared" si="7"/>
        <v>15</v>
      </c>
      <c r="AF8" s="173">
        <f t="shared" si="8"/>
        <v>93.75</v>
      </c>
      <c r="AG8" s="111">
        <v>3</v>
      </c>
      <c r="AH8" s="13">
        <v>4</v>
      </c>
      <c r="AI8" s="12">
        <v>1</v>
      </c>
      <c r="AJ8" s="165">
        <v>2</v>
      </c>
      <c r="AK8" s="165">
        <v>4</v>
      </c>
      <c r="AL8" s="176">
        <f t="shared" si="9"/>
        <v>14</v>
      </c>
      <c r="AM8" s="177">
        <f t="shared" si="10"/>
        <v>100</v>
      </c>
      <c r="AN8" s="57">
        <v>4</v>
      </c>
      <c r="AO8" s="13">
        <v>5</v>
      </c>
      <c r="AP8" s="11">
        <v>2</v>
      </c>
      <c r="AQ8" s="162">
        <v>0</v>
      </c>
      <c r="AR8" s="162">
        <v>3</v>
      </c>
      <c r="AS8" s="131">
        <f t="shared" si="1"/>
        <v>14</v>
      </c>
      <c r="AT8" s="181">
        <f t="shared" si="11"/>
        <v>93.333333333333329</v>
      </c>
    </row>
    <row r="9" spans="1:47" ht="18">
      <c r="A9" s="24">
        <v>5</v>
      </c>
      <c r="B9" s="80" t="s">
        <v>24</v>
      </c>
      <c r="C9" s="57">
        <v>4</v>
      </c>
      <c r="D9" s="12">
        <v>3</v>
      </c>
      <c r="E9" s="12">
        <v>3</v>
      </c>
      <c r="F9" s="12">
        <v>2</v>
      </c>
      <c r="G9" s="30">
        <v>3</v>
      </c>
      <c r="H9" s="74">
        <f t="shared" si="2"/>
        <v>15</v>
      </c>
      <c r="I9" s="173">
        <f t="shared" si="3"/>
        <v>93.75</v>
      </c>
      <c r="J9" s="112">
        <v>3</v>
      </c>
      <c r="K9" s="30">
        <v>4</v>
      </c>
      <c r="L9" s="13">
        <v>4</v>
      </c>
      <c r="M9" s="109">
        <v>1</v>
      </c>
      <c r="N9" s="109">
        <v>4</v>
      </c>
      <c r="O9" s="109">
        <f t="shared" si="0"/>
        <v>16</v>
      </c>
      <c r="P9" s="174">
        <f t="shared" si="4"/>
        <v>100</v>
      </c>
      <c r="S9" s="77">
        <v>4</v>
      </c>
      <c r="T9" s="12">
        <v>4</v>
      </c>
      <c r="U9" s="30">
        <v>3</v>
      </c>
      <c r="V9" s="13">
        <v>1</v>
      </c>
      <c r="W9" s="13">
        <v>4</v>
      </c>
      <c r="X9" s="74">
        <f t="shared" si="5"/>
        <v>16</v>
      </c>
      <c r="Y9" s="173">
        <f t="shared" si="6"/>
        <v>94.117647058823522</v>
      </c>
      <c r="Z9" s="77">
        <v>4</v>
      </c>
      <c r="AA9" s="16">
        <v>4</v>
      </c>
      <c r="AB9" s="11">
        <v>3</v>
      </c>
      <c r="AC9" s="160">
        <v>2</v>
      </c>
      <c r="AD9" s="160">
        <v>3</v>
      </c>
      <c r="AE9" s="170">
        <f t="shared" si="7"/>
        <v>16</v>
      </c>
      <c r="AF9" s="173">
        <f t="shared" si="8"/>
        <v>100</v>
      </c>
      <c r="AG9" s="111">
        <v>3</v>
      </c>
      <c r="AH9" s="13">
        <v>3</v>
      </c>
      <c r="AI9" s="12">
        <v>0</v>
      </c>
      <c r="AJ9" s="165">
        <v>2</v>
      </c>
      <c r="AK9" s="165">
        <v>4</v>
      </c>
      <c r="AL9" s="176">
        <f t="shared" si="9"/>
        <v>12</v>
      </c>
      <c r="AM9" s="177">
        <f t="shared" si="10"/>
        <v>85.714285714285708</v>
      </c>
      <c r="AN9" s="57">
        <v>3</v>
      </c>
      <c r="AO9" s="13">
        <v>4</v>
      </c>
      <c r="AP9" s="11">
        <v>2</v>
      </c>
      <c r="AQ9" s="162">
        <v>0</v>
      </c>
      <c r="AR9" s="162">
        <v>4</v>
      </c>
      <c r="AS9" s="131">
        <f t="shared" si="1"/>
        <v>13</v>
      </c>
      <c r="AT9" s="181">
        <f t="shared" si="11"/>
        <v>86.666666666666671</v>
      </c>
    </row>
    <row r="10" spans="1:47" ht="18">
      <c r="A10" s="32">
        <v>6</v>
      </c>
      <c r="B10" s="80" t="s">
        <v>25</v>
      </c>
      <c r="C10" s="57">
        <v>4</v>
      </c>
      <c r="D10" s="12">
        <v>3</v>
      </c>
      <c r="E10" s="12">
        <v>3</v>
      </c>
      <c r="F10" s="12">
        <v>2</v>
      </c>
      <c r="G10" s="30">
        <v>4</v>
      </c>
      <c r="H10" s="74">
        <f t="shared" si="2"/>
        <v>16</v>
      </c>
      <c r="I10" s="173">
        <f t="shared" si="3"/>
        <v>100</v>
      </c>
      <c r="J10" s="112">
        <v>3</v>
      </c>
      <c r="K10" s="30">
        <v>4</v>
      </c>
      <c r="L10" s="13">
        <v>4</v>
      </c>
      <c r="M10" s="109">
        <v>0</v>
      </c>
      <c r="N10" s="109">
        <v>4</v>
      </c>
      <c r="O10" s="109">
        <f t="shared" si="0"/>
        <v>15</v>
      </c>
      <c r="P10" s="174">
        <f t="shared" si="4"/>
        <v>93.75</v>
      </c>
      <c r="S10" s="77">
        <v>4</v>
      </c>
      <c r="T10" s="12">
        <v>4</v>
      </c>
      <c r="U10" s="30">
        <v>3</v>
      </c>
      <c r="V10" s="13">
        <v>1</v>
      </c>
      <c r="W10" s="13">
        <v>3</v>
      </c>
      <c r="X10" s="74">
        <f t="shared" si="5"/>
        <v>15</v>
      </c>
      <c r="Y10" s="173">
        <f t="shared" si="6"/>
        <v>88.235294117647058</v>
      </c>
      <c r="Z10" s="77">
        <v>4</v>
      </c>
      <c r="AA10" s="16">
        <v>4</v>
      </c>
      <c r="AB10" s="11">
        <v>3</v>
      </c>
      <c r="AC10" s="160">
        <v>2</v>
      </c>
      <c r="AD10" s="160">
        <v>3</v>
      </c>
      <c r="AE10" s="170">
        <f t="shared" si="7"/>
        <v>16</v>
      </c>
      <c r="AF10" s="173">
        <f t="shared" si="8"/>
        <v>100</v>
      </c>
      <c r="AG10" s="111">
        <v>3</v>
      </c>
      <c r="AH10" s="13">
        <v>4</v>
      </c>
      <c r="AI10" s="12">
        <v>1</v>
      </c>
      <c r="AJ10" s="165">
        <v>2</v>
      </c>
      <c r="AK10" s="165">
        <v>4</v>
      </c>
      <c r="AL10" s="176">
        <f t="shared" si="9"/>
        <v>14</v>
      </c>
      <c r="AM10" s="177">
        <f t="shared" si="10"/>
        <v>100</v>
      </c>
      <c r="AN10" s="57">
        <v>3</v>
      </c>
      <c r="AO10" s="13">
        <v>5</v>
      </c>
      <c r="AP10" s="11">
        <v>2</v>
      </c>
      <c r="AQ10" s="162">
        <v>0</v>
      </c>
      <c r="AR10" s="162">
        <v>4</v>
      </c>
      <c r="AS10" s="131">
        <f t="shared" si="1"/>
        <v>14</v>
      </c>
      <c r="AT10" s="181">
        <f t="shared" si="11"/>
        <v>93.333333333333329</v>
      </c>
    </row>
    <row r="11" spans="1:47" ht="18">
      <c r="A11" s="24">
        <v>7</v>
      </c>
      <c r="B11" s="80" t="s">
        <v>26</v>
      </c>
      <c r="C11" s="57">
        <v>4</v>
      </c>
      <c r="D11" s="12">
        <v>3</v>
      </c>
      <c r="E11" s="12">
        <v>3</v>
      </c>
      <c r="F11" s="12">
        <v>2</v>
      </c>
      <c r="G11" s="30">
        <v>3</v>
      </c>
      <c r="H11" s="74">
        <f t="shared" si="2"/>
        <v>15</v>
      </c>
      <c r="I11" s="173">
        <f t="shared" si="3"/>
        <v>93.75</v>
      </c>
      <c r="J11" s="112">
        <v>3</v>
      </c>
      <c r="K11" s="30">
        <v>4</v>
      </c>
      <c r="L11" s="13">
        <v>4</v>
      </c>
      <c r="M11" s="109">
        <v>0</v>
      </c>
      <c r="N11" s="109">
        <v>4</v>
      </c>
      <c r="O11" s="109">
        <f t="shared" si="0"/>
        <v>15</v>
      </c>
      <c r="P11" s="174">
        <f t="shared" si="4"/>
        <v>93.75</v>
      </c>
      <c r="S11" s="77">
        <v>4</v>
      </c>
      <c r="T11" s="12">
        <v>4</v>
      </c>
      <c r="U11" s="30">
        <v>3</v>
      </c>
      <c r="V11" s="13">
        <v>1</v>
      </c>
      <c r="W11" s="13">
        <v>3</v>
      </c>
      <c r="X11" s="74">
        <f t="shared" si="5"/>
        <v>15</v>
      </c>
      <c r="Y11" s="173">
        <f t="shared" si="6"/>
        <v>88.235294117647058</v>
      </c>
      <c r="Z11" s="77">
        <v>4</v>
      </c>
      <c r="AA11" s="16">
        <v>4</v>
      </c>
      <c r="AB11" s="11">
        <v>3</v>
      </c>
      <c r="AC11" s="160">
        <v>2</v>
      </c>
      <c r="AD11" s="160">
        <v>3</v>
      </c>
      <c r="AE11" s="170">
        <f t="shared" si="7"/>
        <v>16</v>
      </c>
      <c r="AF11" s="173">
        <f t="shared" si="8"/>
        <v>100</v>
      </c>
      <c r="AG11" s="111">
        <v>2</v>
      </c>
      <c r="AH11" s="13">
        <v>4</v>
      </c>
      <c r="AI11" s="12">
        <v>0</v>
      </c>
      <c r="AJ11" s="165">
        <v>2</v>
      </c>
      <c r="AK11" s="165">
        <v>4</v>
      </c>
      <c r="AL11" s="176">
        <f t="shared" si="9"/>
        <v>12</v>
      </c>
      <c r="AM11" s="177">
        <f t="shared" si="10"/>
        <v>85.714285714285708</v>
      </c>
      <c r="AN11" s="57">
        <v>3</v>
      </c>
      <c r="AO11" s="13">
        <v>4</v>
      </c>
      <c r="AP11" s="11">
        <v>2</v>
      </c>
      <c r="AQ11" s="162">
        <v>0</v>
      </c>
      <c r="AR11" s="162">
        <v>4</v>
      </c>
      <c r="AS11" s="131">
        <f t="shared" si="1"/>
        <v>13</v>
      </c>
      <c r="AT11" s="181">
        <f t="shared" si="11"/>
        <v>86.666666666666671</v>
      </c>
    </row>
    <row r="12" spans="1:47" ht="18">
      <c r="A12" s="32">
        <v>8</v>
      </c>
      <c r="B12" s="80" t="s">
        <v>27</v>
      </c>
      <c r="C12" s="57">
        <v>4</v>
      </c>
      <c r="D12" s="12">
        <v>3</v>
      </c>
      <c r="E12" s="12">
        <v>3</v>
      </c>
      <c r="F12" s="12">
        <v>2</v>
      </c>
      <c r="G12" s="30">
        <v>3</v>
      </c>
      <c r="H12" s="74">
        <f t="shared" si="2"/>
        <v>15</v>
      </c>
      <c r="I12" s="173">
        <f t="shared" si="3"/>
        <v>93.75</v>
      </c>
      <c r="J12" s="112">
        <v>3</v>
      </c>
      <c r="K12" s="30">
        <v>4</v>
      </c>
      <c r="L12" s="13">
        <v>2</v>
      </c>
      <c r="M12" s="109">
        <v>0</v>
      </c>
      <c r="N12" s="109">
        <v>3</v>
      </c>
      <c r="O12" s="109">
        <f t="shared" si="0"/>
        <v>12</v>
      </c>
      <c r="P12" s="174">
        <f t="shared" si="4"/>
        <v>75</v>
      </c>
      <c r="S12" s="77">
        <v>4</v>
      </c>
      <c r="T12" s="12">
        <v>4</v>
      </c>
      <c r="U12" s="30">
        <v>3</v>
      </c>
      <c r="V12" s="13">
        <v>1</v>
      </c>
      <c r="W12" s="13">
        <v>4</v>
      </c>
      <c r="X12" s="74">
        <f t="shared" si="5"/>
        <v>16</v>
      </c>
      <c r="Y12" s="173">
        <f t="shared" si="6"/>
        <v>94.117647058823522</v>
      </c>
      <c r="Z12" s="77">
        <v>4</v>
      </c>
      <c r="AA12" s="16">
        <v>4</v>
      </c>
      <c r="AB12" s="11">
        <v>3</v>
      </c>
      <c r="AC12" s="160">
        <v>2</v>
      </c>
      <c r="AD12" s="160">
        <v>3</v>
      </c>
      <c r="AE12" s="170">
        <f t="shared" si="7"/>
        <v>16</v>
      </c>
      <c r="AF12" s="173">
        <f t="shared" si="8"/>
        <v>100</v>
      </c>
      <c r="AG12" s="111">
        <v>3</v>
      </c>
      <c r="AH12" s="13">
        <v>4</v>
      </c>
      <c r="AI12" s="12">
        <v>1</v>
      </c>
      <c r="AJ12" s="165">
        <v>2</v>
      </c>
      <c r="AK12" s="165">
        <v>3</v>
      </c>
      <c r="AL12" s="176">
        <f t="shared" si="9"/>
        <v>13</v>
      </c>
      <c r="AM12" s="177">
        <f t="shared" si="10"/>
        <v>92.857142857142861</v>
      </c>
      <c r="AN12" s="57">
        <v>4</v>
      </c>
      <c r="AO12" s="13">
        <v>5</v>
      </c>
      <c r="AP12" s="11">
        <v>2</v>
      </c>
      <c r="AQ12" s="162">
        <v>0</v>
      </c>
      <c r="AR12" s="162">
        <v>3</v>
      </c>
      <c r="AS12" s="131">
        <f t="shared" si="1"/>
        <v>14</v>
      </c>
      <c r="AT12" s="181">
        <f t="shared" si="11"/>
        <v>93.333333333333329</v>
      </c>
    </row>
    <row r="13" spans="1:47" ht="18">
      <c r="A13" s="24">
        <v>9</v>
      </c>
      <c r="B13" s="78" t="s">
        <v>28</v>
      </c>
      <c r="C13" s="57">
        <v>4</v>
      </c>
      <c r="D13" s="12">
        <v>3</v>
      </c>
      <c r="E13" s="12">
        <v>3</v>
      </c>
      <c r="F13" s="12">
        <v>2</v>
      </c>
      <c r="G13" s="30">
        <v>4</v>
      </c>
      <c r="H13" s="74">
        <f t="shared" si="2"/>
        <v>16</v>
      </c>
      <c r="I13" s="173">
        <f t="shared" si="3"/>
        <v>100</v>
      </c>
      <c r="J13" s="112">
        <v>3</v>
      </c>
      <c r="K13" s="30">
        <v>4</v>
      </c>
      <c r="L13" s="13">
        <v>4</v>
      </c>
      <c r="M13" s="109">
        <v>0</v>
      </c>
      <c r="N13" s="109">
        <v>4</v>
      </c>
      <c r="O13" s="109">
        <f t="shared" si="0"/>
        <v>15</v>
      </c>
      <c r="P13" s="174">
        <f t="shared" si="4"/>
        <v>93.75</v>
      </c>
      <c r="S13" s="77">
        <v>4</v>
      </c>
      <c r="T13" s="12">
        <v>4</v>
      </c>
      <c r="U13" s="30">
        <v>3</v>
      </c>
      <c r="V13" s="13">
        <v>1</v>
      </c>
      <c r="W13" s="13">
        <v>3</v>
      </c>
      <c r="X13" s="74">
        <f t="shared" si="5"/>
        <v>15</v>
      </c>
      <c r="Y13" s="173">
        <f t="shared" si="6"/>
        <v>88.235294117647058</v>
      </c>
      <c r="Z13" s="77">
        <v>3</v>
      </c>
      <c r="AA13" s="16">
        <v>4</v>
      </c>
      <c r="AB13" s="11">
        <v>3</v>
      </c>
      <c r="AC13" s="160">
        <v>2</v>
      </c>
      <c r="AD13" s="160">
        <v>3</v>
      </c>
      <c r="AE13" s="170">
        <f t="shared" si="7"/>
        <v>15</v>
      </c>
      <c r="AF13" s="173">
        <f t="shared" si="8"/>
        <v>93.75</v>
      </c>
      <c r="AG13" s="111">
        <v>3</v>
      </c>
      <c r="AH13" s="13">
        <v>4</v>
      </c>
      <c r="AI13" s="12">
        <v>1</v>
      </c>
      <c r="AJ13" s="165">
        <v>2</v>
      </c>
      <c r="AK13" s="165">
        <v>4</v>
      </c>
      <c r="AL13" s="176">
        <f t="shared" si="9"/>
        <v>14</v>
      </c>
      <c r="AM13" s="177">
        <f t="shared" si="10"/>
        <v>100</v>
      </c>
      <c r="AN13" s="57">
        <v>4</v>
      </c>
      <c r="AO13" s="13">
        <v>5</v>
      </c>
      <c r="AP13" s="11">
        <v>2</v>
      </c>
      <c r="AQ13" s="162">
        <v>0</v>
      </c>
      <c r="AR13" s="162">
        <v>3</v>
      </c>
      <c r="AS13" s="131">
        <f t="shared" si="1"/>
        <v>14</v>
      </c>
      <c r="AT13" s="181">
        <f t="shared" si="11"/>
        <v>93.333333333333329</v>
      </c>
    </row>
    <row r="14" spans="1:47" ht="18">
      <c r="A14" s="32">
        <v>10</v>
      </c>
      <c r="B14" s="80" t="s">
        <v>29</v>
      </c>
      <c r="C14" s="57">
        <v>3</v>
      </c>
      <c r="D14" s="12">
        <v>3</v>
      </c>
      <c r="E14" s="12">
        <v>3</v>
      </c>
      <c r="F14" s="12">
        <v>2</v>
      </c>
      <c r="G14" s="30">
        <v>4</v>
      </c>
      <c r="H14" s="74">
        <f t="shared" si="2"/>
        <v>15</v>
      </c>
      <c r="I14" s="173">
        <f t="shared" si="3"/>
        <v>93.75</v>
      </c>
      <c r="J14" s="112">
        <v>2</v>
      </c>
      <c r="K14" s="30">
        <v>4</v>
      </c>
      <c r="L14" s="13">
        <v>4</v>
      </c>
      <c r="M14" s="109">
        <v>0</v>
      </c>
      <c r="N14" s="109">
        <v>4</v>
      </c>
      <c r="O14" s="109">
        <f t="shared" si="0"/>
        <v>14</v>
      </c>
      <c r="P14" s="174">
        <f t="shared" si="4"/>
        <v>87.5</v>
      </c>
      <c r="S14" s="77">
        <v>3</v>
      </c>
      <c r="T14" s="12">
        <v>3</v>
      </c>
      <c r="U14" s="30">
        <v>3</v>
      </c>
      <c r="V14" s="13">
        <v>1</v>
      </c>
      <c r="W14" s="13">
        <v>4</v>
      </c>
      <c r="X14" s="74">
        <f t="shared" si="5"/>
        <v>14</v>
      </c>
      <c r="Y14" s="173">
        <f t="shared" si="6"/>
        <v>82.35294117647058</v>
      </c>
      <c r="Z14" s="77">
        <v>3</v>
      </c>
      <c r="AA14" s="16">
        <v>4</v>
      </c>
      <c r="AB14" s="11">
        <v>3</v>
      </c>
      <c r="AC14" s="160">
        <v>2</v>
      </c>
      <c r="AD14" s="160">
        <v>3</v>
      </c>
      <c r="AE14" s="170">
        <f t="shared" si="7"/>
        <v>15</v>
      </c>
      <c r="AF14" s="173">
        <f t="shared" si="8"/>
        <v>93.75</v>
      </c>
      <c r="AG14" s="111">
        <v>3</v>
      </c>
      <c r="AH14" s="13">
        <v>4</v>
      </c>
      <c r="AI14" s="12">
        <v>1</v>
      </c>
      <c r="AJ14" s="165">
        <v>2</v>
      </c>
      <c r="AK14" s="165">
        <v>4</v>
      </c>
      <c r="AL14" s="176">
        <f t="shared" si="9"/>
        <v>14</v>
      </c>
      <c r="AM14" s="177">
        <f t="shared" si="10"/>
        <v>100</v>
      </c>
      <c r="AN14" s="57">
        <v>3</v>
      </c>
      <c r="AO14" s="13">
        <v>5</v>
      </c>
      <c r="AP14" s="11">
        <v>2</v>
      </c>
      <c r="AQ14" s="162">
        <v>0</v>
      </c>
      <c r="AR14" s="162">
        <v>4</v>
      </c>
      <c r="AS14" s="131">
        <f t="shared" si="1"/>
        <v>14</v>
      </c>
      <c r="AT14" s="181">
        <f t="shared" si="11"/>
        <v>93.333333333333329</v>
      </c>
    </row>
    <row r="15" spans="1:47" ht="18">
      <c r="A15" s="24">
        <v>11</v>
      </c>
      <c r="B15" s="78" t="s">
        <v>30</v>
      </c>
      <c r="C15" s="57">
        <v>4</v>
      </c>
      <c r="D15" s="12">
        <v>3</v>
      </c>
      <c r="E15" s="12">
        <v>3</v>
      </c>
      <c r="F15" s="12">
        <v>1</v>
      </c>
      <c r="G15" s="30">
        <v>3</v>
      </c>
      <c r="H15" s="74">
        <f t="shared" si="2"/>
        <v>14</v>
      </c>
      <c r="I15" s="173">
        <f t="shared" si="3"/>
        <v>87.5</v>
      </c>
      <c r="J15" s="112">
        <v>3</v>
      </c>
      <c r="K15" s="30">
        <v>4</v>
      </c>
      <c r="L15" s="13">
        <v>4</v>
      </c>
      <c r="M15" s="109">
        <v>0</v>
      </c>
      <c r="N15" s="109">
        <v>3</v>
      </c>
      <c r="O15" s="109">
        <f t="shared" si="0"/>
        <v>14</v>
      </c>
      <c r="P15" s="174">
        <f t="shared" si="4"/>
        <v>87.5</v>
      </c>
      <c r="S15" s="77">
        <v>4</v>
      </c>
      <c r="T15" s="12">
        <v>4</v>
      </c>
      <c r="U15" s="30">
        <v>4</v>
      </c>
      <c r="V15" s="13">
        <v>1</v>
      </c>
      <c r="W15" s="13">
        <v>2</v>
      </c>
      <c r="X15" s="74">
        <f t="shared" si="5"/>
        <v>15</v>
      </c>
      <c r="Y15" s="173">
        <f t="shared" si="6"/>
        <v>88.235294117647058</v>
      </c>
      <c r="Z15" s="77">
        <v>4</v>
      </c>
      <c r="AA15" s="16">
        <v>4</v>
      </c>
      <c r="AB15" s="11">
        <v>3</v>
      </c>
      <c r="AC15" s="160">
        <v>2</v>
      </c>
      <c r="AD15" s="160">
        <v>3</v>
      </c>
      <c r="AE15" s="170">
        <f t="shared" si="7"/>
        <v>16</v>
      </c>
      <c r="AF15" s="173">
        <f t="shared" si="8"/>
        <v>100</v>
      </c>
      <c r="AG15" s="111">
        <v>2</v>
      </c>
      <c r="AH15" s="13">
        <v>4</v>
      </c>
      <c r="AI15" s="12">
        <v>1</v>
      </c>
      <c r="AJ15" s="165">
        <v>1</v>
      </c>
      <c r="AK15" s="165">
        <v>4</v>
      </c>
      <c r="AL15" s="176">
        <f t="shared" si="9"/>
        <v>12</v>
      </c>
      <c r="AM15" s="177">
        <f t="shared" si="10"/>
        <v>85.714285714285708</v>
      </c>
      <c r="AN15" s="57">
        <v>4</v>
      </c>
      <c r="AO15" s="13">
        <v>4</v>
      </c>
      <c r="AP15" s="11">
        <v>2</v>
      </c>
      <c r="AQ15" s="162">
        <v>0</v>
      </c>
      <c r="AR15" s="162">
        <v>4</v>
      </c>
      <c r="AS15" s="131">
        <f t="shared" si="1"/>
        <v>14</v>
      </c>
      <c r="AT15" s="181">
        <f t="shared" si="11"/>
        <v>93.333333333333329</v>
      </c>
    </row>
    <row r="16" spans="1:47" ht="18">
      <c r="A16" s="32">
        <v>12</v>
      </c>
      <c r="B16" s="80" t="s">
        <v>31</v>
      </c>
      <c r="C16" s="57">
        <v>4</v>
      </c>
      <c r="D16" s="12">
        <v>3</v>
      </c>
      <c r="E16" s="12">
        <v>3</v>
      </c>
      <c r="F16" s="12">
        <v>2</v>
      </c>
      <c r="G16" s="30">
        <v>4</v>
      </c>
      <c r="H16" s="74">
        <f t="shared" si="2"/>
        <v>16</v>
      </c>
      <c r="I16" s="173">
        <f t="shared" si="3"/>
        <v>100</v>
      </c>
      <c r="J16" s="112">
        <v>3</v>
      </c>
      <c r="K16" s="30">
        <v>4</v>
      </c>
      <c r="L16" s="13">
        <v>4</v>
      </c>
      <c r="M16" s="109">
        <v>0</v>
      </c>
      <c r="N16" s="109">
        <v>3</v>
      </c>
      <c r="O16" s="109">
        <f t="shared" si="0"/>
        <v>14</v>
      </c>
      <c r="P16" s="174">
        <f t="shared" si="4"/>
        <v>87.5</v>
      </c>
      <c r="S16" s="77">
        <v>4</v>
      </c>
      <c r="T16" s="12">
        <v>4</v>
      </c>
      <c r="U16" s="30">
        <v>3</v>
      </c>
      <c r="V16" s="13">
        <v>1</v>
      </c>
      <c r="W16" s="13">
        <v>3</v>
      </c>
      <c r="X16" s="74">
        <f t="shared" si="5"/>
        <v>15</v>
      </c>
      <c r="Y16" s="173">
        <f t="shared" si="6"/>
        <v>88.235294117647058</v>
      </c>
      <c r="Z16" s="77">
        <v>4</v>
      </c>
      <c r="AA16" s="16">
        <v>4</v>
      </c>
      <c r="AB16" s="11">
        <v>3</v>
      </c>
      <c r="AC16" s="160">
        <v>2</v>
      </c>
      <c r="AD16" s="160">
        <v>3</v>
      </c>
      <c r="AE16" s="170">
        <f t="shared" si="7"/>
        <v>16</v>
      </c>
      <c r="AF16" s="173">
        <f t="shared" si="8"/>
        <v>100</v>
      </c>
      <c r="AG16" s="111">
        <v>2</v>
      </c>
      <c r="AH16" s="13">
        <v>4</v>
      </c>
      <c r="AI16" s="12">
        <v>1</v>
      </c>
      <c r="AJ16" s="165">
        <v>2</v>
      </c>
      <c r="AK16" s="165">
        <v>4</v>
      </c>
      <c r="AL16" s="176">
        <f t="shared" si="9"/>
        <v>13</v>
      </c>
      <c r="AM16" s="177">
        <f t="shared" si="10"/>
        <v>92.857142857142861</v>
      </c>
      <c r="AN16" s="57">
        <v>3</v>
      </c>
      <c r="AO16" s="13">
        <v>5</v>
      </c>
      <c r="AP16" s="11">
        <v>2</v>
      </c>
      <c r="AQ16" s="162">
        <v>0</v>
      </c>
      <c r="AR16" s="162">
        <v>3</v>
      </c>
      <c r="AS16" s="131">
        <f t="shared" si="1"/>
        <v>13</v>
      </c>
      <c r="AT16" s="181">
        <f t="shared" si="11"/>
        <v>86.666666666666671</v>
      </c>
    </row>
    <row r="17" spans="1:46" ht="18">
      <c r="A17" s="24">
        <v>13</v>
      </c>
      <c r="B17" s="81" t="s">
        <v>32</v>
      </c>
      <c r="C17" s="57">
        <v>3</v>
      </c>
      <c r="D17" s="12">
        <v>3</v>
      </c>
      <c r="E17" s="12">
        <v>2</v>
      </c>
      <c r="F17" s="12">
        <v>1</v>
      </c>
      <c r="G17" s="30">
        <v>4</v>
      </c>
      <c r="H17" s="74">
        <f t="shared" si="2"/>
        <v>13</v>
      </c>
      <c r="I17" s="173">
        <f t="shared" si="3"/>
        <v>81.25</v>
      </c>
      <c r="J17" s="112">
        <v>3</v>
      </c>
      <c r="K17" s="30">
        <v>4</v>
      </c>
      <c r="L17" s="13">
        <v>4</v>
      </c>
      <c r="M17" s="109">
        <v>0</v>
      </c>
      <c r="N17" s="109">
        <v>4</v>
      </c>
      <c r="O17" s="109">
        <f t="shared" si="0"/>
        <v>15</v>
      </c>
      <c r="P17" s="174">
        <f t="shared" si="4"/>
        <v>93.75</v>
      </c>
      <c r="S17" s="77">
        <v>4</v>
      </c>
      <c r="T17" s="12">
        <v>4</v>
      </c>
      <c r="U17" s="30">
        <v>2</v>
      </c>
      <c r="V17" s="13">
        <v>1</v>
      </c>
      <c r="W17" s="13">
        <v>4</v>
      </c>
      <c r="X17" s="74">
        <f t="shared" si="5"/>
        <v>15</v>
      </c>
      <c r="Y17" s="173">
        <f t="shared" si="6"/>
        <v>88.235294117647058</v>
      </c>
      <c r="Z17" s="77">
        <v>4</v>
      </c>
      <c r="AA17" s="16">
        <v>4</v>
      </c>
      <c r="AB17" s="11">
        <v>2</v>
      </c>
      <c r="AC17" s="160">
        <v>2</v>
      </c>
      <c r="AD17" s="160">
        <v>3</v>
      </c>
      <c r="AE17" s="170">
        <f t="shared" si="7"/>
        <v>15</v>
      </c>
      <c r="AF17" s="173">
        <f t="shared" si="8"/>
        <v>93.75</v>
      </c>
      <c r="AG17" s="111">
        <v>3</v>
      </c>
      <c r="AH17" s="13">
        <v>3</v>
      </c>
      <c r="AI17" s="12">
        <v>1</v>
      </c>
      <c r="AJ17" s="165">
        <v>2</v>
      </c>
      <c r="AK17" s="165">
        <v>4</v>
      </c>
      <c r="AL17" s="176">
        <f t="shared" si="9"/>
        <v>13</v>
      </c>
      <c r="AM17" s="177">
        <f t="shared" si="10"/>
        <v>92.857142857142861</v>
      </c>
      <c r="AN17" s="57">
        <v>3</v>
      </c>
      <c r="AO17" s="13">
        <v>5</v>
      </c>
      <c r="AP17" s="11">
        <v>2</v>
      </c>
      <c r="AQ17" s="162">
        <v>0</v>
      </c>
      <c r="AR17" s="162">
        <v>4</v>
      </c>
      <c r="AS17" s="131">
        <f t="shared" si="1"/>
        <v>14</v>
      </c>
      <c r="AT17" s="181">
        <f t="shared" si="11"/>
        <v>93.333333333333329</v>
      </c>
    </row>
    <row r="18" spans="1:46" ht="18">
      <c r="A18" s="32">
        <v>14</v>
      </c>
      <c r="B18" s="80" t="s">
        <v>33</v>
      </c>
      <c r="C18" s="57">
        <v>4</v>
      </c>
      <c r="D18" s="12">
        <v>2</v>
      </c>
      <c r="E18" s="12">
        <v>3</v>
      </c>
      <c r="F18" s="12">
        <v>2</v>
      </c>
      <c r="G18" s="30">
        <v>4</v>
      </c>
      <c r="H18" s="74">
        <f t="shared" si="2"/>
        <v>15</v>
      </c>
      <c r="I18" s="173">
        <f t="shared" si="3"/>
        <v>93.75</v>
      </c>
      <c r="J18" s="112">
        <v>3</v>
      </c>
      <c r="K18" s="30">
        <v>4</v>
      </c>
      <c r="L18" s="13">
        <v>4</v>
      </c>
      <c r="M18" s="109">
        <v>0</v>
      </c>
      <c r="N18" s="109">
        <v>4</v>
      </c>
      <c r="O18" s="109">
        <f t="shared" si="0"/>
        <v>15</v>
      </c>
      <c r="P18" s="174">
        <f t="shared" si="4"/>
        <v>93.75</v>
      </c>
      <c r="S18" s="77">
        <v>4</v>
      </c>
      <c r="T18" s="12">
        <v>4</v>
      </c>
      <c r="U18" s="30">
        <v>4</v>
      </c>
      <c r="V18" s="13">
        <v>1</v>
      </c>
      <c r="W18" s="13">
        <v>3</v>
      </c>
      <c r="X18" s="74">
        <f t="shared" si="5"/>
        <v>16</v>
      </c>
      <c r="Y18" s="173">
        <f t="shared" si="6"/>
        <v>94.117647058823522</v>
      </c>
      <c r="Z18" s="77">
        <v>3</v>
      </c>
      <c r="AA18" s="16">
        <v>4</v>
      </c>
      <c r="AB18" s="11">
        <v>3</v>
      </c>
      <c r="AC18" s="160">
        <v>2</v>
      </c>
      <c r="AD18" s="160">
        <v>3</v>
      </c>
      <c r="AE18" s="170">
        <f t="shared" si="7"/>
        <v>15</v>
      </c>
      <c r="AF18" s="173">
        <f t="shared" si="8"/>
        <v>93.75</v>
      </c>
      <c r="AG18" s="111">
        <v>2</v>
      </c>
      <c r="AH18" s="13">
        <v>4</v>
      </c>
      <c r="AI18" s="12">
        <v>1</v>
      </c>
      <c r="AJ18" s="165">
        <v>2</v>
      </c>
      <c r="AK18" s="165">
        <v>4</v>
      </c>
      <c r="AL18" s="176">
        <f t="shared" si="9"/>
        <v>13</v>
      </c>
      <c r="AM18" s="177">
        <f t="shared" si="10"/>
        <v>92.857142857142861</v>
      </c>
      <c r="AN18" s="57">
        <v>4</v>
      </c>
      <c r="AO18" s="13">
        <v>5</v>
      </c>
      <c r="AP18" s="11">
        <v>2</v>
      </c>
      <c r="AQ18" s="162">
        <v>0</v>
      </c>
      <c r="AR18" s="162">
        <v>4</v>
      </c>
      <c r="AS18" s="131">
        <f t="shared" si="1"/>
        <v>15</v>
      </c>
      <c r="AT18" s="181">
        <f t="shared" si="11"/>
        <v>100</v>
      </c>
    </row>
    <row r="19" spans="1:46" ht="18">
      <c r="A19" s="24">
        <v>15</v>
      </c>
      <c r="B19" s="80" t="s">
        <v>34</v>
      </c>
      <c r="C19" s="57">
        <v>4</v>
      </c>
      <c r="D19" s="12">
        <v>3</v>
      </c>
      <c r="E19" s="12">
        <v>3</v>
      </c>
      <c r="F19" s="12">
        <v>2</v>
      </c>
      <c r="G19" s="30">
        <v>4</v>
      </c>
      <c r="H19" s="74">
        <f t="shared" si="2"/>
        <v>16</v>
      </c>
      <c r="I19" s="173">
        <f t="shared" si="3"/>
        <v>100</v>
      </c>
      <c r="J19" s="11">
        <v>3</v>
      </c>
      <c r="K19" s="11">
        <v>4</v>
      </c>
      <c r="L19" s="13">
        <v>4</v>
      </c>
      <c r="M19" s="109">
        <v>1</v>
      </c>
      <c r="N19" s="109">
        <v>4</v>
      </c>
      <c r="O19" s="109">
        <f t="shared" si="0"/>
        <v>16</v>
      </c>
      <c r="P19" s="174">
        <f t="shared" si="4"/>
        <v>100</v>
      </c>
      <c r="S19" s="77">
        <v>4</v>
      </c>
      <c r="T19" s="12">
        <v>4</v>
      </c>
      <c r="U19" s="30">
        <v>4</v>
      </c>
      <c r="V19" s="13">
        <v>1</v>
      </c>
      <c r="W19" s="13">
        <v>4</v>
      </c>
      <c r="X19" s="74">
        <f t="shared" si="5"/>
        <v>17</v>
      </c>
      <c r="Y19" s="173">
        <f t="shared" si="6"/>
        <v>100</v>
      </c>
      <c r="Z19" s="11">
        <v>4</v>
      </c>
      <c r="AA19" s="16">
        <v>4</v>
      </c>
      <c r="AB19" s="11">
        <v>3</v>
      </c>
      <c r="AC19" s="160">
        <v>2</v>
      </c>
      <c r="AD19" s="160">
        <v>3</v>
      </c>
      <c r="AE19" s="170">
        <f t="shared" si="7"/>
        <v>16</v>
      </c>
      <c r="AF19" s="173">
        <f t="shared" si="8"/>
        <v>100</v>
      </c>
      <c r="AG19" s="123">
        <v>3</v>
      </c>
      <c r="AH19" s="13">
        <v>4</v>
      </c>
      <c r="AI19" s="11">
        <v>1</v>
      </c>
      <c r="AJ19" s="160">
        <v>2</v>
      </c>
      <c r="AK19" s="160">
        <v>4</v>
      </c>
      <c r="AL19" s="176">
        <f t="shared" si="9"/>
        <v>14</v>
      </c>
      <c r="AM19" s="177">
        <f t="shared" si="10"/>
        <v>100</v>
      </c>
      <c r="AN19" s="11">
        <v>4</v>
      </c>
      <c r="AO19" s="11">
        <v>5</v>
      </c>
      <c r="AP19" s="11">
        <v>2</v>
      </c>
      <c r="AQ19" s="162">
        <v>0</v>
      </c>
      <c r="AR19" s="162">
        <v>4</v>
      </c>
      <c r="AS19" s="131">
        <f t="shared" si="1"/>
        <v>15</v>
      </c>
      <c r="AT19" s="181">
        <f t="shared" si="11"/>
        <v>100</v>
      </c>
    </row>
    <row r="20" spans="1:46" ht="18">
      <c r="A20" s="32">
        <v>16</v>
      </c>
      <c r="B20" s="80" t="s">
        <v>35</v>
      </c>
      <c r="C20" s="57">
        <v>4</v>
      </c>
      <c r="D20" s="12">
        <v>2</v>
      </c>
      <c r="E20" s="12">
        <v>3</v>
      </c>
      <c r="F20" s="12">
        <v>2</v>
      </c>
      <c r="G20" s="30">
        <v>4</v>
      </c>
      <c r="H20" s="74">
        <f t="shared" si="2"/>
        <v>15</v>
      </c>
      <c r="I20" s="173">
        <f t="shared" si="3"/>
        <v>93.75</v>
      </c>
      <c r="J20" s="11">
        <v>3</v>
      </c>
      <c r="K20" s="11">
        <v>2</v>
      </c>
      <c r="L20" s="13">
        <v>4</v>
      </c>
      <c r="M20" s="109">
        <v>0</v>
      </c>
      <c r="N20" s="109">
        <v>3</v>
      </c>
      <c r="O20" s="109">
        <f t="shared" si="0"/>
        <v>12</v>
      </c>
      <c r="P20" s="174">
        <f t="shared" si="4"/>
        <v>75</v>
      </c>
      <c r="S20" s="77">
        <v>4</v>
      </c>
      <c r="T20" s="12">
        <v>4</v>
      </c>
      <c r="U20" s="30">
        <v>3</v>
      </c>
      <c r="V20" s="13">
        <v>1</v>
      </c>
      <c r="W20" s="13">
        <v>4</v>
      </c>
      <c r="X20" s="74">
        <f t="shared" si="5"/>
        <v>16</v>
      </c>
      <c r="Y20" s="173">
        <f t="shared" si="6"/>
        <v>94.117647058823522</v>
      </c>
      <c r="Z20" s="11">
        <v>3</v>
      </c>
      <c r="AA20" s="16">
        <v>3</v>
      </c>
      <c r="AB20" s="11">
        <v>3</v>
      </c>
      <c r="AC20" s="160">
        <v>2</v>
      </c>
      <c r="AD20" s="160">
        <v>3</v>
      </c>
      <c r="AE20" s="170">
        <f t="shared" si="7"/>
        <v>14</v>
      </c>
      <c r="AF20" s="173">
        <f t="shared" si="8"/>
        <v>87.5</v>
      </c>
      <c r="AG20" s="123">
        <v>3</v>
      </c>
      <c r="AH20" s="13">
        <v>4</v>
      </c>
      <c r="AI20" s="11">
        <v>1</v>
      </c>
      <c r="AJ20" s="160">
        <v>2</v>
      </c>
      <c r="AK20" s="160">
        <v>4</v>
      </c>
      <c r="AL20" s="176">
        <f t="shared" si="9"/>
        <v>14</v>
      </c>
      <c r="AM20" s="177">
        <f t="shared" si="10"/>
        <v>100</v>
      </c>
      <c r="AN20" s="11">
        <v>4</v>
      </c>
      <c r="AO20" s="11">
        <v>4</v>
      </c>
      <c r="AP20" s="11">
        <v>2</v>
      </c>
      <c r="AQ20" s="162">
        <v>0</v>
      </c>
      <c r="AR20" s="162">
        <v>4</v>
      </c>
      <c r="AS20" s="131">
        <f t="shared" si="1"/>
        <v>14</v>
      </c>
      <c r="AT20" s="181">
        <f t="shared" si="11"/>
        <v>93.333333333333329</v>
      </c>
    </row>
    <row r="21" spans="1:46" ht="18">
      <c r="A21" s="24">
        <v>17</v>
      </c>
      <c r="B21" s="80" t="s">
        <v>36</v>
      </c>
      <c r="C21" s="57">
        <v>3</v>
      </c>
      <c r="D21" s="12">
        <v>3</v>
      </c>
      <c r="E21" s="12">
        <v>3</v>
      </c>
      <c r="F21" s="12">
        <v>2</v>
      </c>
      <c r="G21" s="30">
        <v>4</v>
      </c>
      <c r="H21" s="74">
        <f t="shared" si="2"/>
        <v>15</v>
      </c>
      <c r="I21" s="173">
        <f t="shared" si="3"/>
        <v>93.75</v>
      </c>
      <c r="J21" s="11">
        <v>2</v>
      </c>
      <c r="K21" s="11">
        <v>3</v>
      </c>
      <c r="L21" s="13">
        <v>4</v>
      </c>
      <c r="M21" s="109">
        <v>0</v>
      </c>
      <c r="N21" s="109">
        <v>4</v>
      </c>
      <c r="O21" s="109">
        <f t="shared" si="0"/>
        <v>13</v>
      </c>
      <c r="P21" s="174">
        <f t="shared" si="4"/>
        <v>81.25</v>
      </c>
      <c r="S21" s="77">
        <v>4</v>
      </c>
      <c r="T21" s="12">
        <v>4</v>
      </c>
      <c r="U21" s="30">
        <v>3</v>
      </c>
      <c r="V21" s="13">
        <v>1</v>
      </c>
      <c r="W21" s="13">
        <v>4</v>
      </c>
      <c r="X21" s="74">
        <f t="shared" si="5"/>
        <v>16</v>
      </c>
      <c r="Y21" s="173">
        <f t="shared" si="6"/>
        <v>94.117647058823522</v>
      </c>
      <c r="Z21" s="11">
        <v>4</v>
      </c>
      <c r="AA21" s="16">
        <v>3</v>
      </c>
      <c r="AB21" s="11">
        <v>3</v>
      </c>
      <c r="AC21" s="160">
        <v>2</v>
      </c>
      <c r="AD21" s="160">
        <v>3</v>
      </c>
      <c r="AE21" s="170">
        <f t="shared" si="7"/>
        <v>15</v>
      </c>
      <c r="AF21" s="173">
        <f t="shared" si="8"/>
        <v>93.75</v>
      </c>
      <c r="AG21" s="123">
        <v>3</v>
      </c>
      <c r="AH21" s="13">
        <v>3</v>
      </c>
      <c r="AI21" s="11">
        <v>1</v>
      </c>
      <c r="AJ21" s="160">
        <v>2</v>
      </c>
      <c r="AK21" s="160">
        <v>4</v>
      </c>
      <c r="AL21" s="176">
        <f t="shared" si="9"/>
        <v>13</v>
      </c>
      <c r="AM21" s="177">
        <f t="shared" si="10"/>
        <v>92.857142857142861</v>
      </c>
      <c r="AN21" s="11">
        <v>4</v>
      </c>
      <c r="AO21" s="11">
        <v>4</v>
      </c>
      <c r="AP21" s="11">
        <v>2</v>
      </c>
      <c r="AQ21" s="162">
        <v>0</v>
      </c>
      <c r="AR21" s="162">
        <v>4</v>
      </c>
      <c r="AS21" s="131">
        <f t="shared" si="1"/>
        <v>14</v>
      </c>
      <c r="AT21" s="181">
        <f t="shared" si="11"/>
        <v>93.333333333333329</v>
      </c>
    </row>
    <row r="22" spans="1:46" ht="18">
      <c r="A22" s="32">
        <v>18</v>
      </c>
      <c r="B22" s="80" t="s">
        <v>37</v>
      </c>
      <c r="C22" s="57">
        <v>3</v>
      </c>
      <c r="D22" s="12">
        <v>1</v>
      </c>
      <c r="E22" s="12">
        <v>3</v>
      </c>
      <c r="F22" s="12">
        <v>2</v>
      </c>
      <c r="G22" s="30">
        <v>4</v>
      </c>
      <c r="H22" s="74">
        <f t="shared" si="2"/>
        <v>13</v>
      </c>
      <c r="I22" s="173">
        <f t="shared" si="3"/>
        <v>81.25</v>
      </c>
      <c r="J22" s="11">
        <v>2</v>
      </c>
      <c r="K22" s="11">
        <v>1</v>
      </c>
      <c r="L22" s="13">
        <v>4</v>
      </c>
      <c r="M22" s="109">
        <v>0</v>
      </c>
      <c r="N22" s="109">
        <v>4</v>
      </c>
      <c r="O22" s="109">
        <f t="shared" si="0"/>
        <v>11</v>
      </c>
      <c r="P22" s="174">
        <f t="shared" si="4"/>
        <v>68.75</v>
      </c>
      <c r="S22" s="77">
        <v>2</v>
      </c>
      <c r="T22" s="12">
        <v>1</v>
      </c>
      <c r="U22" s="30">
        <v>4</v>
      </c>
      <c r="V22" s="13">
        <v>1</v>
      </c>
      <c r="W22" s="13">
        <v>4</v>
      </c>
      <c r="X22" s="74">
        <f t="shared" si="5"/>
        <v>12</v>
      </c>
      <c r="Y22" s="173">
        <f t="shared" si="6"/>
        <v>70.588235294117652</v>
      </c>
      <c r="Z22" s="11">
        <v>2</v>
      </c>
      <c r="AA22" s="16">
        <v>2</v>
      </c>
      <c r="AB22" s="11">
        <v>3</v>
      </c>
      <c r="AC22" s="160">
        <v>2</v>
      </c>
      <c r="AD22" s="160">
        <v>2</v>
      </c>
      <c r="AE22" s="170">
        <f t="shared" si="7"/>
        <v>11</v>
      </c>
      <c r="AF22" s="173">
        <f t="shared" si="8"/>
        <v>68.75</v>
      </c>
      <c r="AG22" s="123">
        <v>2</v>
      </c>
      <c r="AH22" s="13">
        <v>3</v>
      </c>
      <c r="AI22" s="11">
        <v>1</v>
      </c>
      <c r="AJ22" s="160">
        <v>1</v>
      </c>
      <c r="AK22" s="160">
        <v>4</v>
      </c>
      <c r="AL22" s="176">
        <f t="shared" si="9"/>
        <v>11</v>
      </c>
      <c r="AM22" s="177">
        <f t="shared" si="10"/>
        <v>78.571428571428569</v>
      </c>
      <c r="AN22" s="11">
        <v>2</v>
      </c>
      <c r="AO22" s="11">
        <v>4</v>
      </c>
      <c r="AP22" s="11">
        <v>2</v>
      </c>
      <c r="AQ22" s="162">
        <v>0</v>
      </c>
      <c r="AR22" s="162">
        <v>4</v>
      </c>
      <c r="AS22" s="131">
        <f t="shared" si="1"/>
        <v>12</v>
      </c>
      <c r="AT22" s="181">
        <f t="shared" si="11"/>
        <v>80</v>
      </c>
    </row>
    <row r="23" spans="1:46" ht="18">
      <c r="A23" s="24">
        <v>19</v>
      </c>
      <c r="B23" s="80" t="s">
        <v>38</v>
      </c>
      <c r="C23" s="57">
        <v>4</v>
      </c>
      <c r="D23" s="12">
        <v>3</v>
      </c>
      <c r="E23" s="12">
        <v>3</v>
      </c>
      <c r="F23" s="12">
        <v>2</v>
      </c>
      <c r="G23" s="30">
        <v>4</v>
      </c>
      <c r="H23" s="74">
        <f t="shared" si="2"/>
        <v>16</v>
      </c>
      <c r="I23" s="173">
        <f t="shared" si="3"/>
        <v>100</v>
      </c>
      <c r="J23" s="11">
        <v>3</v>
      </c>
      <c r="K23" s="11">
        <v>4</v>
      </c>
      <c r="L23" s="13">
        <v>4</v>
      </c>
      <c r="M23" s="109">
        <v>1</v>
      </c>
      <c r="N23" s="109">
        <v>4</v>
      </c>
      <c r="O23" s="109">
        <f t="shared" si="0"/>
        <v>16</v>
      </c>
      <c r="P23" s="174">
        <f t="shared" si="4"/>
        <v>100</v>
      </c>
      <c r="S23" s="77">
        <v>4</v>
      </c>
      <c r="T23" s="12">
        <v>3</v>
      </c>
      <c r="U23" s="30">
        <v>3</v>
      </c>
      <c r="V23" s="13">
        <v>1</v>
      </c>
      <c r="W23" s="13">
        <v>4</v>
      </c>
      <c r="X23" s="74">
        <f t="shared" ref="X23" si="12">SUM(S23:W23)</f>
        <v>15</v>
      </c>
      <c r="Y23" s="173">
        <f t="shared" si="6"/>
        <v>88.235294117647058</v>
      </c>
      <c r="Z23" s="11">
        <v>4</v>
      </c>
      <c r="AA23" s="16">
        <v>3</v>
      </c>
      <c r="AB23" s="11">
        <v>3</v>
      </c>
      <c r="AC23" s="160">
        <v>2</v>
      </c>
      <c r="AD23" s="160">
        <v>2</v>
      </c>
      <c r="AE23" s="170">
        <f t="shared" si="7"/>
        <v>14</v>
      </c>
      <c r="AF23" s="173">
        <f t="shared" si="8"/>
        <v>87.5</v>
      </c>
      <c r="AG23" s="123">
        <v>2</v>
      </c>
      <c r="AH23" s="13">
        <v>3</v>
      </c>
      <c r="AI23" s="11">
        <v>1</v>
      </c>
      <c r="AJ23" s="160">
        <v>2</v>
      </c>
      <c r="AK23" s="160">
        <v>2</v>
      </c>
      <c r="AL23" s="176">
        <f t="shared" si="9"/>
        <v>10</v>
      </c>
      <c r="AM23" s="177">
        <f t="shared" si="10"/>
        <v>71.428571428571431</v>
      </c>
      <c r="AN23" s="11">
        <v>4</v>
      </c>
      <c r="AO23" s="11">
        <v>5</v>
      </c>
      <c r="AP23" s="11">
        <v>2</v>
      </c>
      <c r="AQ23" s="162">
        <v>0</v>
      </c>
      <c r="AR23" s="162">
        <v>4</v>
      </c>
      <c r="AS23" s="131">
        <f t="shared" si="1"/>
        <v>15</v>
      </c>
      <c r="AT23" s="181">
        <f t="shared" si="11"/>
        <v>100</v>
      </c>
    </row>
    <row r="24" spans="1:46" ht="18">
      <c r="A24" s="188">
        <v>57</v>
      </c>
      <c r="B24" s="189"/>
      <c r="C24" s="52"/>
      <c r="D24" s="190"/>
      <c r="E24" s="190"/>
      <c r="F24" s="190"/>
      <c r="G24" s="191">
        <v>4</v>
      </c>
      <c r="H24" s="190">
        <v>4</v>
      </c>
      <c r="I24" s="173">
        <f t="shared" si="3"/>
        <v>25</v>
      </c>
      <c r="J24" s="52"/>
      <c r="K24" s="52"/>
      <c r="L24" s="13"/>
      <c r="M24" s="109"/>
      <c r="N24" s="109">
        <v>2</v>
      </c>
      <c r="O24" s="109">
        <v>2</v>
      </c>
      <c r="P24" s="174">
        <f t="shared" si="4"/>
        <v>12.5</v>
      </c>
      <c r="S24" s="190"/>
      <c r="T24" s="190"/>
      <c r="U24" s="191"/>
      <c r="V24" s="192"/>
      <c r="W24" s="192">
        <v>2</v>
      </c>
      <c r="X24" s="190">
        <v>2</v>
      </c>
      <c r="Y24" s="173">
        <f t="shared" si="6"/>
        <v>11.76470588235294</v>
      </c>
      <c r="Z24" s="52"/>
      <c r="AA24" s="190"/>
      <c r="AB24" s="52"/>
      <c r="AC24" s="52"/>
      <c r="AD24" s="195">
        <v>1</v>
      </c>
      <c r="AE24" s="170">
        <f t="shared" si="7"/>
        <v>1</v>
      </c>
      <c r="AF24" s="173">
        <f t="shared" si="8"/>
        <v>6.25</v>
      </c>
      <c r="AG24" s="191"/>
      <c r="AH24" s="192"/>
      <c r="AI24" s="52"/>
      <c r="AJ24" s="52"/>
      <c r="AK24" s="52">
        <v>3</v>
      </c>
      <c r="AL24" s="176">
        <f t="shared" si="9"/>
        <v>3</v>
      </c>
      <c r="AM24" s="177">
        <f t="shared" si="10"/>
        <v>21.428571428571427</v>
      </c>
      <c r="AN24" s="52"/>
      <c r="AO24" s="52"/>
      <c r="AP24" s="52"/>
      <c r="AQ24" s="52"/>
      <c r="AR24" s="95">
        <v>4</v>
      </c>
      <c r="AS24" s="52">
        <v>4</v>
      </c>
      <c r="AT24" s="181">
        <f t="shared" si="11"/>
        <v>26.666666666666668</v>
      </c>
    </row>
    <row r="25" spans="1:46">
      <c r="L25" s="13"/>
      <c r="M25" s="109"/>
      <c r="N25" s="109"/>
      <c r="O25" s="109"/>
      <c r="P25" s="132"/>
      <c r="AM25" s="132"/>
      <c r="AT25" s="133"/>
    </row>
    <row r="26" spans="1:46" s="120" customFormat="1">
      <c r="A26" s="82"/>
      <c r="B26" s="83"/>
      <c r="C26" s="84">
        <v>3</v>
      </c>
      <c r="D26" s="85">
        <v>4</v>
      </c>
      <c r="E26" s="85">
        <v>3</v>
      </c>
      <c r="F26" s="84">
        <v>1</v>
      </c>
      <c r="G26" s="91">
        <v>4</v>
      </c>
      <c r="H26" s="84">
        <f>SUM(C26:G26)</f>
        <v>15</v>
      </c>
      <c r="I26" s="91">
        <f>H26/15*100</f>
        <v>100</v>
      </c>
      <c r="J26" s="134">
        <v>3</v>
      </c>
      <c r="K26" s="135">
        <v>3</v>
      </c>
      <c r="L26" s="15">
        <v>3</v>
      </c>
      <c r="M26" s="154">
        <v>2</v>
      </c>
      <c r="N26" s="154">
        <v>4</v>
      </c>
      <c r="O26" s="154">
        <v>15</v>
      </c>
      <c r="P26" s="136">
        <f>O26/15*100</f>
        <v>100</v>
      </c>
      <c r="S26" s="87">
        <v>3</v>
      </c>
      <c r="T26" s="85">
        <v>4</v>
      </c>
      <c r="U26" s="91">
        <v>4</v>
      </c>
      <c r="V26" s="15">
        <v>1</v>
      </c>
      <c r="W26" s="137">
        <v>4</v>
      </c>
      <c r="X26" s="87">
        <f>SUM(S26:W26)</f>
        <v>16</v>
      </c>
      <c r="Y26" s="138">
        <f>X26/16*100</f>
        <v>100</v>
      </c>
      <c r="Z26" s="139">
        <v>3</v>
      </c>
      <c r="AA26" s="140">
        <v>5</v>
      </c>
      <c r="AB26" s="140">
        <v>1</v>
      </c>
      <c r="AC26" s="168">
        <v>1</v>
      </c>
      <c r="AD26" s="168">
        <v>3</v>
      </c>
      <c r="AE26" s="139">
        <f t="shared" ref="AE26:AE45" si="13">SUM(Z26:AD26)</f>
        <v>13</v>
      </c>
      <c r="AF26" s="141">
        <f>AE26/13*100</f>
        <v>100</v>
      </c>
      <c r="AG26" s="142">
        <v>4</v>
      </c>
      <c r="AH26" s="137">
        <v>4</v>
      </c>
      <c r="AI26" s="143">
        <v>2</v>
      </c>
      <c r="AJ26" s="166">
        <v>2</v>
      </c>
      <c r="AK26" s="166">
        <v>3</v>
      </c>
      <c r="AL26" s="142">
        <f t="shared" ref="AL26:AL45" si="14">SUM(AG26:AK26)</f>
        <v>15</v>
      </c>
      <c r="AM26" s="144">
        <f>AL26/15*100</f>
        <v>100</v>
      </c>
      <c r="AN26" s="145">
        <v>4</v>
      </c>
      <c r="AO26" s="137">
        <v>4</v>
      </c>
      <c r="AP26" s="140">
        <v>2</v>
      </c>
      <c r="AQ26" s="163">
        <v>2</v>
      </c>
      <c r="AR26" s="163">
        <v>5</v>
      </c>
      <c r="AS26" s="146">
        <f t="shared" ref="AS26:AS45" si="15">SUM(AN26:AR26)</f>
        <v>17</v>
      </c>
      <c r="AT26" s="147">
        <f>AS26/17*100</f>
        <v>100</v>
      </c>
    </row>
    <row r="27" spans="1:46" ht="18">
      <c r="A27" s="32">
        <v>20</v>
      </c>
      <c r="B27" s="80" t="s">
        <v>39</v>
      </c>
      <c r="C27" s="57">
        <v>3</v>
      </c>
      <c r="D27" s="12">
        <v>4</v>
      </c>
      <c r="E27" s="12">
        <v>3</v>
      </c>
      <c r="F27" s="57">
        <v>1</v>
      </c>
      <c r="G27" s="11">
        <v>4</v>
      </c>
      <c r="H27" s="84">
        <f t="shared" ref="H27:H45" si="16">SUM(C27:G27)</f>
        <v>15</v>
      </c>
      <c r="I27" s="91">
        <f t="shared" ref="I27:I46" si="17">H27/15*100</f>
        <v>100</v>
      </c>
      <c r="J27" s="11">
        <v>3</v>
      </c>
      <c r="K27" s="11">
        <v>3</v>
      </c>
      <c r="L27" s="13">
        <v>3</v>
      </c>
      <c r="M27" s="109">
        <v>2</v>
      </c>
      <c r="N27" s="109">
        <v>3</v>
      </c>
      <c r="O27" s="154">
        <f t="shared" ref="O27:O45" si="18">SUM(J27:N27)</f>
        <v>14</v>
      </c>
      <c r="P27" s="136">
        <f t="shared" ref="P27:P46" si="19">O27/15*100</f>
        <v>93.333333333333329</v>
      </c>
      <c r="S27" s="77">
        <v>3</v>
      </c>
      <c r="T27" s="12">
        <v>4</v>
      </c>
      <c r="U27" s="30">
        <v>4</v>
      </c>
      <c r="V27" s="54">
        <v>1</v>
      </c>
      <c r="W27" s="11">
        <v>4</v>
      </c>
      <c r="X27" s="87">
        <f t="shared" ref="X27:X45" si="20">SUM(S27:W27)</f>
        <v>16</v>
      </c>
      <c r="Y27" s="138">
        <f t="shared" ref="Y27:Y46" si="21">X27/16*100</f>
        <v>100</v>
      </c>
      <c r="Z27" s="11">
        <v>3</v>
      </c>
      <c r="AA27" s="11">
        <v>5</v>
      </c>
      <c r="AB27" s="11">
        <v>1</v>
      </c>
      <c r="AC27" s="167">
        <v>1</v>
      </c>
      <c r="AD27" s="167">
        <v>3</v>
      </c>
      <c r="AE27" s="139">
        <f t="shared" si="13"/>
        <v>13</v>
      </c>
      <c r="AF27" s="141">
        <f t="shared" ref="AF27:AF46" si="22">AE27/13*100</f>
        <v>100</v>
      </c>
      <c r="AG27" s="11">
        <v>4</v>
      </c>
      <c r="AH27" s="11">
        <v>4</v>
      </c>
      <c r="AI27" s="11">
        <v>2</v>
      </c>
      <c r="AJ27" s="167">
        <v>2</v>
      </c>
      <c r="AK27" s="167">
        <v>3</v>
      </c>
      <c r="AL27" s="142">
        <f t="shared" si="14"/>
        <v>15</v>
      </c>
      <c r="AM27" s="144">
        <f t="shared" ref="AM27:AM46" si="23">AL27/15*100</f>
        <v>100</v>
      </c>
      <c r="AN27" s="11">
        <v>4</v>
      </c>
      <c r="AO27" s="11">
        <v>3</v>
      </c>
      <c r="AP27" s="11">
        <v>2</v>
      </c>
      <c r="AQ27" s="164">
        <v>2</v>
      </c>
      <c r="AR27" s="164">
        <v>4</v>
      </c>
      <c r="AS27" s="146">
        <f t="shared" si="15"/>
        <v>15</v>
      </c>
      <c r="AT27" s="147">
        <f t="shared" ref="AT27:AT46" si="24">AS27/17*100</f>
        <v>88.235294117647058</v>
      </c>
    </row>
    <row r="28" spans="1:46" ht="18">
      <c r="A28" s="24">
        <v>21</v>
      </c>
      <c r="B28" s="80" t="s">
        <v>40</v>
      </c>
      <c r="C28" s="57">
        <v>3</v>
      </c>
      <c r="D28" s="12">
        <v>4</v>
      </c>
      <c r="E28" s="12">
        <v>3</v>
      </c>
      <c r="F28" s="57">
        <v>1</v>
      </c>
      <c r="G28" s="11">
        <v>3</v>
      </c>
      <c r="H28" s="84">
        <f t="shared" si="16"/>
        <v>14</v>
      </c>
      <c r="I28" s="91">
        <f t="shared" si="17"/>
        <v>93.333333333333329</v>
      </c>
      <c r="J28" s="11">
        <v>3</v>
      </c>
      <c r="K28" s="11">
        <v>3</v>
      </c>
      <c r="L28" s="13">
        <v>3</v>
      </c>
      <c r="M28" s="109">
        <v>2</v>
      </c>
      <c r="N28" s="109">
        <v>4</v>
      </c>
      <c r="O28" s="154">
        <f t="shared" si="18"/>
        <v>15</v>
      </c>
      <c r="P28" s="136">
        <f t="shared" si="19"/>
        <v>100</v>
      </c>
      <c r="S28" s="77">
        <v>3</v>
      </c>
      <c r="T28" s="12">
        <v>3</v>
      </c>
      <c r="U28" s="30">
        <v>4</v>
      </c>
      <c r="V28" s="54">
        <v>0</v>
      </c>
      <c r="W28" s="11">
        <v>4</v>
      </c>
      <c r="X28" s="87">
        <f t="shared" si="20"/>
        <v>14</v>
      </c>
      <c r="Y28" s="138">
        <f t="shared" si="21"/>
        <v>87.5</v>
      </c>
      <c r="Z28" s="11">
        <v>3</v>
      </c>
      <c r="AA28" s="11">
        <v>4</v>
      </c>
      <c r="AB28" s="11">
        <v>1</v>
      </c>
      <c r="AC28" s="167">
        <v>1</v>
      </c>
      <c r="AD28" s="167">
        <v>3</v>
      </c>
      <c r="AE28" s="139">
        <f t="shared" si="13"/>
        <v>12</v>
      </c>
      <c r="AF28" s="141">
        <f t="shared" si="22"/>
        <v>92.307692307692307</v>
      </c>
      <c r="AG28" s="11">
        <v>4</v>
      </c>
      <c r="AH28" s="11">
        <v>4</v>
      </c>
      <c r="AI28" s="11">
        <v>2</v>
      </c>
      <c r="AJ28" s="167">
        <v>2</v>
      </c>
      <c r="AK28" s="167">
        <v>2</v>
      </c>
      <c r="AL28" s="142">
        <f t="shared" si="14"/>
        <v>14</v>
      </c>
      <c r="AM28" s="144">
        <f t="shared" si="23"/>
        <v>93.333333333333329</v>
      </c>
      <c r="AN28" s="11">
        <v>4</v>
      </c>
      <c r="AO28" s="11">
        <v>4</v>
      </c>
      <c r="AP28" s="11">
        <v>2</v>
      </c>
      <c r="AQ28" s="164">
        <v>2</v>
      </c>
      <c r="AR28" s="164">
        <v>5</v>
      </c>
      <c r="AS28" s="146">
        <f t="shared" si="15"/>
        <v>17</v>
      </c>
      <c r="AT28" s="147">
        <f t="shared" si="24"/>
        <v>100</v>
      </c>
    </row>
    <row r="29" spans="1:46" ht="18">
      <c r="A29" s="32">
        <v>22</v>
      </c>
      <c r="B29" s="80" t="s">
        <v>41</v>
      </c>
      <c r="C29" s="57">
        <v>3</v>
      </c>
      <c r="D29" s="12">
        <v>3</v>
      </c>
      <c r="E29" s="12">
        <v>3</v>
      </c>
      <c r="F29" s="57">
        <v>1</v>
      </c>
      <c r="G29" s="11">
        <v>3</v>
      </c>
      <c r="H29" s="84">
        <f t="shared" si="16"/>
        <v>13</v>
      </c>
      <c r="I29" s="91">
        <f t="shared" si="17"/>
        <v>86.666666666666671</v>
      </c>
      <c r="J29" s="11">
        <v>3</v>
      </c>
      <c r="K29" s="11">
        <v>3</v>
      </c>
      <c r="L29" s="13">
        <v>2</v>
      </c>
      <c r="M29" s="109">
        <v>2</v>
      </c>
      <c r="N29" s="109">
        <v>4</v>
      </c>
      <c r="O29" s="154">
        <f t="shared" si="18"/>
        <v>14</v>
      </c>
      <c r="P29" s="136">
        <f t="shared" si="19"/>
        <v>93.333333333333329</v>
      </c>
      <c r="S29" s="77">
        <v>3</v>
      </c>
      <c r="T29" s="12">
        <v>3</v>
      </c>
      <c r="U29" s="30">
        <v>3</v>
      </c>
      <c r="V29" s="54">
        <v>0</v>
      </c>
      <c r="W29" s="11">
        <v>4</v>
      </c>
      <c r="X29" s="87">
        <f t="shared" si="20"/>
        <v>13</v>
      </c>
      <c r="Y29" s="138">
        <f t="shared" si="21"/>
        <v>81.25</v>
      </c>
      <c r="Z29" s="11">
        <v>2</v>
      </c>
      <c r="AA29" s="11">
        <v>4</v>
      </c>
      <c r="AB29" s="11">
        <v>1</v>
      </c>
      <c r="AC29" s="167">
        <v>1</v>
      </c>
      <c r="AD29" s="167">
        <v>3</v>
      </c>
      <c r="AE29" s="139">
        <f t="shared" si="13"/>
        <v>11</v>
      </c>
      <c r="AF29" s="141">
        <f t="shared" si="22"/>
        <v>84.615384615384613</v>
      </c>
      <c r="AG29" s="11">
        <v>4</v>
      </c>
      <c r="AH29" s="11">
        <v>4</v>
      </c>
      <c r="AI29" s="11">
        <v>1</v>
      </c>
      <c r="AJ29" s="167">
        <v>2</v>
      </c>
      <c r="AK29" s="167">
        <v>2</v>
      </c>
      <c r="AL29" s="142">
        <f t="shared" si="14"/>
        <v>13</v>
      </c>
      <c r="AM29" s="144">
        <f t="shared" si="23"/>
        <v>86.666666666666671</v>
      </c>
      <c r="AN29" s="11">
        <v>4</v>
      </c>
      <c r="AO29" s="11">
        <v>4</v>
      </c>
      <c r="AP29" s="11">
        <v>2</v>
      </c>
      <c r="AQ29" s="164">
        <v>2</v>
      </c>
      <c r="AR29" s="164">
        <v>5</v>
      </c>
      <c r="AS29" s="146">
        <f t="shared" si="15"/>
        <v>17</v>
      </c>
      <c r="AT29" s="147">
        <f t="shared" si="24"/>
        <v>100</v>
      </c>
    </row>
    <row r="30" spans="1:46" ht="18">
      <c r="A30" s="24">
        <v>23</v>
      </c>
      <c r="B30" s="80" t="s">
        <v>42</v>
      </c>
      <c r="C30" s="57">
        <v>3</v>
      </c>
      <c r="D30" s="12">
        <v>4</v>
      </c>
      <c r="E30" s="12">
        <v>3</v>
      </c>
      <c r="F30" s="57">
        <v>1</v>
      </c>
      <c r="G30" s="11">
        <v>4</v>
      </c>
      <c r="H30" s="84">
        <f t="shared" si="16"/>
        <v>15</v>
      </c>
      <c r="I30" s="91">
        <f t="shared" si="17"/>
        <v>100</v>
      </c>
      <c r="J30" s="11">
        <v>3</v>
      </c>
      <c r="K30" s="11">
        <v>3</v>
      </c>
      <c r="L30" s="13">
        <v>3</v>
      </c>
      <c r="M30" s="109">
        <v>2</v>
      </c>
      <c r="N30" s="109">
        <v>3</v>
      </c>
      <c r="O30" s="154">
        <f t="shared" si="18"/>
        <v>14</v>
      </c>
      <c r="P30" s="136">
        <f t="shared" si="19"/>
        <v>93.333333333333329</v>
      </c>
      <c r="S30" s="77">
        <v>2</v>
      </c>
      <c r="T30" s="12">
        <v>4</v>
      </c>
      <c r="U30" s="30">
        <v>4</v>
      </c>
      <c r="V30" s="54">
        <v>1</v>
      </c>
      <c r="W30" s="11">
        <v>4</v>
      </c>
      <c r="X30" s="87">
        <f t="shared" si="20"/>
        <v>15</v>
      </c>
      <c r="Y30" s="138">
        <f t="shared" si="21"/>
        <v>93.75</v>
      </c>
      <c r="Z30" s="11">
        <v>2</v>
      </c>
      <c r="AA30" s="11">
        <v>5</v>
      </c>
      <c r="AB30" s="11">
        <v>1</v>
      </c>
      <c r="AC30" s="167">
        <v>1</v>
      </c>
      <c r="AD30" s="167">
        <v>3</v>
      </c>
      <c r="AE30" s="139">
        <f t="shared" si="13"/>
        <v>12</v>
      </c>
      <c r="AF30" s="141">
        <f t="shared" si="22"/>
        <v>92.307692307692307</v>
      </c>
      <c r="AG30" s="11">
        <v>3</v>
      </c>
      <c r="AH30" s="11">
        <v>4</v>
      </c>
      <c r="AI30" s="11">
        <v>2</v>
      </c>
      <c r="AJ30" s="167">
        <v>2</v>
      </c>
      <c r="AK30" s="167">
        <v>3</v>
      </c>
      <c r="AL30" s="142">
        <f t="shared" si="14"/>
        <v>14</v>
      </c>
      <c r="AM30" s="144">
        <f t="shared" si="23"/>
        <v>93.333333333333329</v>
      </c>
      <c r="AN30" s="11">
        <v>3</v>
      </c>
      <c r="AO30" s="11">
        <v>4</v>
      </c>
      <c r="AP30" s="11">
        <v>2</v>
      </c>
      <c r="AQ30" s="164">
        <v>2</v>
      </c>
      <c r="AR30" s="164">
        <v>4</v>
      </c>
      <c r="AS30" s="146">
        <f t="shared" si="15"/>
        <v>15</v>
      </c>
      <c r="AT30" s="147">
        <f t="shared" si="24"/>
        <v>88.235294117647058</v>
      </c>
    </row>
    <row r="31" spans="1:46" ht="18">
      <c r="A31" s="32">
        <v>24</v>
      </c>
      <c r="B31" s="80" t="s">
        <v>43</v>
      </c>
      <c r="C31" s="57">
        <v>3</v>
      </c>
      <c r="D31">
        <v>4</v>
      </c>
      <c r="E31" s="12">
        <v>3</v>
      </c>
      <c r="F31" s="57">
        <v>1</v>
      </c>
      <c r="G31" s="11">
        <v>4</v>
      </c>
      <c r="H31" s="84">
        <f t="shared" si="16"/>
        <v>15</v>
      </c>
      <c r="I31" s="91">
        <f t="shared" si="17"/>
        <v>100</v>
      </c>
      <c r="J31" s="11">
        <v>3</v>
      </c>
      <c r="K31" s="11">
        <v>3</v>
      </c>
      <c r="L31" s="13">
        <v>3</v>
      </c>
      <c r="M31" s="109">
        <v>2</v>
      </c>
      <c r="N31" s="109">
        <v>4</v>
      </c>
      <c r="O31" s="154">
        <f t="shared" si="18"/>
        <v>15</v>
      </c>
      <c r="P31" s="136">
        <f t="shared" si="19"/>
        <v>100</v>
      </c>
      <c r="S31" s="77">
        <v>3</v>
      </c>
      <c r="T31" s="12">
        <v>4</v>
      </c>
      <c r="U31" s="30">
        <v>3</v>
      </c>
      <c r="V31" s="54">
        <v>1</v>
      </c>
      <c r="W31" s="11">
        <v>4</v>
      </c>
      <c r="X31" s="87">
        <f t="shared" si="20"/>
        <v>15</v>
      </c>
      <c r="Y31" s="138">
        <f t="shared" si="21"/>
        <v>93.75</v>
      </c>
      <c r="Z31" s="11">
        <v>3</v>
      </c>
      <c r="AA31" s="11">
        <v>5</v>
      </c>
      <c r="AB31" s="11">
        <v>1</v>
      </c>
      <c r="AC31" s="167">
        <v>1</v>
      </c>
      <c r="AD31" s="167">
        <v>3</v>
      </c>
      <c r="AE31" s="139">
        <f t="shared" si="13"/>
        <v>13</v>
      </c>
      <c r="AF31" s="141">
        <f t="shared" si="22"/>
        <v>100</v>
      </c>
      <c r="AG31" s="11">
        <v>4</v>
      </c>
      <c r="AH31" s="11">
        <v>4</v>
      </c>
      <c r="AI31" s="11">
        <v>2</v>
      </c>
      <c r="AJ31" s="167">
        <v>2</v>
      </c>
      <c r="AK31" s="167">
        <v>3</v>
      </c>
      <c r="AL31" s="142">
        <f t="shared" si="14"/>
        <v>15</v>
      </c>
      <c r="AM31" s="144">
        <f t="shared" si="23"/>
        <v>100</v>
      </c>
      <c r="AN31" s="11">
        <v>3</v>
      </c>
      <c r="AO31" s="11">
        <v>4</v>
      </c>
      <c r="AP31" s="11">
        <v>1</v>
      </c>
      <c r="AQ31" s="164">
        <v>2</v>
      </c>
      <c r="AR31" s="164">
        <v>5</v>
      </c>
      <c r="AS31" s="146">
        <f t="shared" si="15"/>
        <v>15</v>
      </c>
      <c r="AT31" s="147">
        <f t="shared" si="24"/>
        <v>88.235294117647058</v>
      </c>
    </row>
    <row r="32" spans="1:46" ht="18">
      <c r="A32" s="24">
        <v>25</v>
      </c>
      <c r="B32" s="80" t="s">
        <v>44</v>
      </c>
      <c r="C32" s="57">
        <v>3</v>
      </c>
      <c r="D32" s="57">
        <v>4</v>
      </c>
      <c r="E32" s="12">
        <v>3</v>
      </c>
      <c r="F32" s="57">
        <v>1</v>
      </c>
      <c r="G32" s="11">
        <v>4</v>
      </c>
      <c r="H32" s="84">
        <f t="shared" si="16"/>
        <v>15</v>
      </c>
      <c r="I32" s="91">
        <f t="shared" si="17"/>
        <v>100</v>
      </c>
      <c r="J32" s="11">
        <v>3</v>
      </c>
      <c r="K32" s="11">
        <v>3</v>
      </c>
      <c r="L32" s="13">
        <v>3</v>
      </c>
      <c r="M32" s="109">
        <v>2</v>
      </c>
      <c r="N32" s="109">
        <v>4</v>
      </c>
      <c r="O32" s="154">
        <f t="shared" si="18"/>
        <v>15</v>
      </c>
      <c r="P32" s="136">
        <f t="shared" si="19"/>
        <v>100</v>
      </c>
      <c r="S32" s="77">
        <v>2</v>
      </c>
      <c r="T32" s="12">
        <v>4</v>
      </c>
      <c r="U32" s="30">
        <v>4</v>
      </c>
      <c r="V32" s="54">
        <v>1</v>
      </c>
      <c r="W32" s="11">
        <v>4</v>
      </c>
      <c r="X32" s="87">
        <f t="shared" si="20"/>
        <v>15</v>
      </c>
      <c r="Y32" s="138">
        <f t="shared" si="21"/>
        <v>93.75</v>
      </c>
      <c r="Z32" s="11">
        <v>3</v>
      </c>
      <c r="AA32" s="11">
        <v>5</v>
      </c>
      <c r="AB32" s="11">
        <v>1</v>
      </c>
      <c r="AC32" s="167">
        <v>1</v>
      </c>
      <c r="AD32" s="167">
        <v>3</v>
      </c>
      <c r="AE32" s="139">
        <f t="shared" si="13"/>
        <v>13</v>
      </c>
      <c r="AF32" s="141">
        <f t="shared" si="22"/>
        <v>100</v>
      </c>
      <c r="AG32" s="11">
        <v>4</v>
      </c>
      <c r="AH32" s="11">
        <v>4</v>
      </c>
      <c r="AI32" s="11">
        <v>2</v>
      </c>
      <c r="AJ32" s="167">
        <v>2</v>
      </c>
      <c r="AK32" s="167">
        <v>3</v>
      </c>
      <c r="AL32" s="142">
        <f t="shared" si="14"/>
        <v>15</v>
      </c>
      <c r="AM32" s="144">
        <f t="shared" si="23"/>
        <v>100</v>
      </c>
      <c r="AN32" s="11">
        <v>4</v>
      </c>
      <c r="AO32" s="11">
        <v>4</v>
      </c>
      <c r="AP32" s="11">
        <v>2</v>
      </c>
      <c r="AQ32" s="164">
        <v>2</v>
      </c>
      <c r="AR32" s="164">
        <v>5</v>
      </c>
      <c r="AS32" s="146">
        <f t="shared" si="15"/>
        <v>17</v>
      </c>
      <c r="AT32" s="147">
        <f t="shared" si="24"/>
        <v>100</v>
      </c>
    </row>
    <row r="33" spans="1:46" ht="18">
      <c r="A33" s="32">
        <v>26</v>
      </c>
      <c r="B33" s="80" t="s">
        <v>45</v>
      </c>
      <c r="C33" s="57">
        <v>3</v>
      </c>
      <c r="D33" s="57">
        <v>4</v>
      </c>
      <c r="E33" s="12">
        <v>3</v>
      </c>
      <c r="F33" s="57">
        <v>1</v>
      </c>
      <c r="G33" s="11">
        <v>3</v>
      </c>
      <c r="H33" s="84">
        <f t="shared" si="16"/>
        <v>14</v>
      </c>
      <c r="I33" s="91">
        <f t="shared" si="17"/>
        <v>93.333333333333329</v>
      </c>
      <c r="J33" s="11">
        <v>3</v>
      </c>
      <c r="K33" s="11">
        <v>3</v>
      </c>
      <c r="L33" s="13">
        <v>3</v>
      </c>
      <c r="M33" s="109">
        <v>2</v>
      </c>
      <c r="N33" s="109">
        <v>4</v>
      </c>
      <c r="O33" s="154">
        <f t="shared" si="18"/>
        <v>15</v>
      </c>
      <c r="P33" s="136">
        <f t="shared" si="19"/>
        <v>100</v>
      </c>
      <c r="S33" s="77">
        <v>3</v>
      </c>
      <c r="T33" s="12">
        <v>3</v>
      </c>
      <c r="U33" s="30">
        <v>4</v>
      </c>
      <c r="V33" s="54">
        <v>1</v>
      </c>
      <c r="W33" s="11">
        <v>4</v>
      </c>
      <c r="X33" s="87">
        <f t="shared" si="20"/>
        <v>15</v>
      </c>
      <c r="Y33" s="138">
        <f t="shared" si="21"/>
        <v>93.75</v>
      </c>
      <c r="Z33" s="11">
        <v>2</v>
      </c>
      <c r="AA33" s="11">
        <v>4</v>
      </c>
      <c r="AB33" s="11">
        <v>1</v>
      </c>
      <c r="AC33" s="167">
        <v>1</v>
      </c>
      <c r="AD33" s="167">
        <v>3</v>
      </c>
      <c r="AE33" s="139">
        <f t="shared" si="13"/>
        <v>11</v>
      </c>
      <c r="AF33" s="141">
        <f t="shared" si="22"/>
        <v>84.615384615384613</v>
      </c>
      <c r="AG33" s="11">
        <v>3</v>
      </c>
      <c r="AH33" s="11">
        <v>4</v>
      </c>
      <c r="AI33" s="11">
        <v>2</v>
      </c>
      <c r="AJ33" s="167">
        <v>2</v>
      </c>
      <c r="AK33" s="167">
        <v>3</v>
      </c>
      <c r="AL33" s="142">
        <f t="shared" si="14"/>
        <v>14</v>
      </c>
      <c r="AM33" s="144">
        <f t="shared" si="23"/>
        <v>93.333333333333329</v>
      </c>
      <c r="AN33" s="11">
        <v>4</v>
      </c>
      <c r="AO33" s="11">
        <v>4</v>
      </c>
      <c r="AP33" s="11">
        <v>1</v>
      </c>
      <c r="AQ33" s="164">
        <v>2</v>
      </c>
      <c r="AR33" s="164">
        <v>5</v>
      </c>
      <c r="AS33" s="146">
        <f t="shared" si="15"/>
        <v>16</v>
      </c>
      <c r="AT33" s="147">
        <f t="shared" si="24"/>
        <v>94.117647058823522</v>
      </c>
    </row>
    <row r="34" spans="1:46" ht="18">
      <c r="A34" s="24">
        <v>27</v>
      </c>
      <c r="B34" s="80" t="s">
        <v>46</v>
      </c>
      <c r="C34" s="57">
        <v>3</v>
      </c>
      <c r="D34" s="57">
        <v>4</v>
      </c>
      <c r="E34" s="12">
        <v>3</v>
      </c>
      <c r="F34" s="57">
        <v>1</v>
      </c>
      <c r="G34" s="11">
        <v>4</v>
      </c>
      <c r="H34" s="84">
        <f t="shared" si="16"/>
        <v>15</v>
      </c>
      <c r="I34" s="91">
        <f t="shared" si="17"/>
        <v>100</v>
      </c>
      <c r="J34" s="11">
        <v>3</v>
      </c>
      <c r="K34" s="11">
        <v>3</v>
      </c>
      <c r="L34" s="13">
        <v>3</v>
      </c>
      <c r="M34" s="109">
        <v>2</v>
      </c>
      <c r="N34" s="109">
        <v>3</v>
      </c>
      <c r="O34" s="154">
        <f t="shared" si="18"/>
        <v>14</v>
      </c>
      <c r="P34" s="136">
        <f t="shared" si="19"/>
        <v>93.333333333333329</v>
      </c>
      <c r="S34" s="77">
        <v>3</v>
      </c>
      <c r="T34" s="12">
        <v>3</v>
      </c>
      <c r="U34" s="30">
        <v>4</v>
      </c>
      <c r="V34" s="54">
        <v>1</v>
      </c>
      <c r="W34" s="11">
        <v>4</v>
      </c>
      <c r="X34" s="87">
        <f t="shared" si="20"/>
        <v>15</v>
      </c>
      <c r="Y34" s="138">
        <f t="shared" si="21"/>
        <v>93.75</v>
      </c>
      <c r="Z34" s="11">
        <v>3</v>
      </c>
      <c r="AA34" s="11">
        <v>4</v>
      </c>
      <c r="AB34" s="11">
        <v>1</v>
      </c>
      <c r="AC34" s="167">
        <v>1</v>
      </c>
      <c r="AD34" s="167">
        <v>3</v>
      </c>
      <c r="AE34" s="139">
        <f t="shared" si="13"/>
        <v>12</v>
      </c>
      <c r="AF34" s="141">
        <f t="shared" si="22"/>
        <v>92.307692307692307</v>
      </c>
      <c r="AG34" s="11">
        <v>4</v>
      </c>
      <c r="AH34" s="11">
        <v>4</v>
      </c>
      <c r="AI34" s="11">
        <v>2</v>
      </c>
      <c r="AJ34" s="167">
        <v>2</v>
      </c>
      <c r="AK34" s="167">
        <v>3</v>
      </c>
      <c r="AL34" s="142">
        <f t="shared" si="14"/>
        <v>15</v>
      </c>
      <c r="AM34" s="144">
        <f t="shared" si="23"/>
        <v>100</v>
      </c>
      <c r="AN34" s="11">
        <v>3</v>
      </c>
      <c r="AO34" s="11">
        <v>4</v>
      </c>
      <c r="AP34" s="11">
        <v>1</v>
      </c>
      <c r="AQ34" s="164">
        <v>2</v>
      </c>
      <c r="AR34" s="164">
        <v>5</v>
      </c>
      <c r="AS34" s="146">
        <f t="shared" si="15"/>
        <v>15</v>
      </c>
      <c r="AT34" s="147">
        <f t="shared" si="24"/>
        <v>88.235294117647058</v>
      </c>
    </row>
    <row r="35" spans="1:46" ht="18">
      <c r="A35" s="32">
        <v>28</v>
      </c>
      <c r="B35" s="80" t="s">
        <v>47</v>
      </c>
      <c r="C35" s="57">
        <v>3</v>
      </c>
      <c r="D35" s="57">
        <v>4</v>
      </c>
      <c r="E35" s="12">
        <v>3</v>
      </c>
      <c r="F35" s="57">
        <v>1</v>
      </c>
      <c r="G35" s="11">
        <v>4</v>
      </c>
      <c r="H35" s="84">
        <f t="shared" si="16"/>
        <v>15</v>
      </c>
      <c r="I35" s="91">
        <f t="shared" si="17"/>
        <v>100</v>
      </c>
      <c r="J35" s="11">
        <v>3</v>
      </c>
      <c r="K35" s="11">
        <v>3</v>
      </c>
      <c r="L35" s="13">
        <v>3</v>
      </c>
      <c r="M35" s="109">
        <v>2</v>
      </c>
      <c r="N35" s="109">
        <v>4</v>
      </c>
      <c r="O35" s="154">
        <f t="shared" si="18"/>
        <v>15</v>
      </c>
      <c r="P35" s="136">
        <f t="shared" si="19"/>
        <v>100</v>
      </c>
      <c r="S35" s="77">
        <v>2</v>
      </c>
      <c r="T35" s="12">
        <v>4</v>
      </c>
      <c r="U35" s="30">
        <v>4</v>
      </c>
      <c r="V35" s="54">
        <v>1</v>
      </c>
      <c r="W35" s="11">
        <v>4</v>
      </c>
      <c r="X35" s="87">
        <f t="shared" si="20"/>
        <v>15</v>
      </c>
      <c r="Y35" s="138">
        <f t="shared" si="21"/>
        <v>93.75</v>
      </c>
      <c r="Z35" s="11">
        <v>3</v>
      </c>
      <c r="AA35" s="11">
        <v>4</v>
      </c>
      <c r="AB35" s="11">
        <v>1</v>
      </c>
      <c r="AC35" s="167">
        <v>1</v>
      </c>
      <c r="AD35" s="167">
        <v>3</v>
      </c>
      <c r="AE35" s="139">
        <f t="shared" si="13"/>
        <v>12</v>
      </c>
      <c r="AF35" s="141">
        <f t="shared" si="22"/>
        <v>92.307692307692307</v>
      </c>
      <c r="AG35" s="11">
        <v>4</v>
      </c>
      <c r="AH35" s="11">
        <v>4</v>
      </c>
      <c r="AI35" s="11">
        <v>2</v>
      </c>
      <c r="AJ35" s="167">
        <v>2</v>
      </c>
      <c r="AK35" s="167">
        <v>3</v>
      </c>
      <c r="AL35" s="142">
        <f t="shared" si="14"/>
        <v>15</v>
      </c>
      <c r="AM35" s="144">
        <f t="shared" si="23"/>
        <v>100</v>
      </c>
      <c r="AN35" s="11">
        <v>4</v>
      </c>
      <c r="AO35" s="11">
        <v>3</v>
      </c>
      <c r="AP35" s="11">
        <v>2</v>
      </c>
      <c r="AQ35" s="164">
        <v>2</v>
      </c>
      <c r="AR35" s="164">
        <v>5</v>
      </c>
      <c r="AS35" s="146">
        <f t="shared" si="15"/>
        <v>16</v>
      </c>
      <c r="AT35" s="147">
        <f t="shared" si="24"/>
        <v>94.117647058823522</v>
      </c>
    </row>
    <row r="36" spans="1:46" ht="18">
      <c r="A36" s="24">
        <v>29</v>
      </c>
      <c r="B36" s="80" t="s">
        <v>48</v>
      </c>
      <c r="C36" s="57">
        <v>3</v>
      </c>
      <c r="D36" s="57">
        <v>4</v>
      </c>
      <c r="E36" s="12">
        <v>3</v>
      </c>
      <c r="F36" s="57">
        <v>1</v>
      </c>
      <c r="G36" s="11">
        <v>4</v>
      </c>
      <c r="H36" s="84">
        <f t="shared" si="16"/>
        <v>15</v>
      </c>
      <c r="I36" s="91">
        <f t="shared" si="17"/>
        <v>100</v>
      </c>
      <c r="J36" s="11">
        <v>3</v>
      </c>
      <c r="K36" s="11">
        <v>3</v>
      </c>
      <c r="L36" s="11">
        <v>3</v>
      </c>
      <c r="M36" s="109">
        <v>2</v>
      </c>
      <c r="N36" s="160">
        <v>4</v>
      </c>
      <c r="O36" s="154">
        <f t="shared" si="18"/>
        <v>15</v>
      </c>
      <c r="P36" s="136">
        <f t="shared" si="19"/>
        <v>100</v>
      </c>
      <c r="S36" s="77">
        <v>3</v>
      </c>
      <c r="T36" s="12">
        <v>4</v>
      </c>
      <c r="U36" s="30">
        <v>4</v>
      </c>
      <c r="V36" s="54">
        <v>1</v>
      </c>
      <c r="W36" s="11">
        <v>4</v>
      </c>
      <c r="X36" s="87">
        <f t="shared" si="20"/>
        <v>16</v>
      </c>
      <c r="Y36" s="138">
        <f t="shared" si="21"/>
        <v>100</v>
      </c>
      <c r="Z36" s="11">
        <v>3</v>
      </c>
      <c r="AA36" s="11">
        <v>5</v>
      </c>
      <c r="AB36" s="11">
        <v>1</v>
      </c>
      <c r="AC36" s="167">
        <v>1</v>
      </c>
      <c r="AD36" s="167">
        <v>3</v>
      </c>
      <c r="AE36" s="139">
        <f t="shared" si="13"/>
        <v>13</v>
      </c>
      <c r="AF36" s="141">
        <f t="shared" si="22"/>
        <v>100</v>
      </c>
      <c r="AG36" s="11">
        <v>4</v>
      </c>
      <c r="AH36" s="11">
        <v>4</v>
      </c>
      <c r="AI36" s="11">
        <v>2</v>
      </c>
      <c r="AJ36" s="167">
        <v>2</v>
      </c>
      <c r="AK36" s="167">
        <v>3</v>
      </c>
      <c r="AL36" s="142">
        <f t="shared" si="14"/>
        <v>15</v>
      </c>
      <c r="AM36" s="144">
        <f t="shared" si="23"/>
        <v>100</v>
      </c>
      <c r="AN36" s="11">
        <v>3</v>
      </c>
      <c r="AO36" s="11">
        <v>4</v>
      </c>
      <c r="AP36" s="11">
        <v>2</v>
      </c>
      <c r="AQ36" s="164">
        <v>2</v>
      </c>
      <c r="AR36" s="164">
        <v>5</v>
      </c>
      <c r="AS36" s="146">
        <f t="shared" si="15"/>
        <v>16</v>
      </c>
      <c r="AT36" s="147">
        <f t="shared" si="24"/>
        <v>94.117647058823522</v>
      </c>
    </row>
    <row r="37" spans="1:46" ht="18">
      <c r="A37" s="32">
        <v>30</v>
      </c>
      <c r="B37" s="80" t="s">
        <v>49</v>
      </c>
      <c r="C37" s="57">
        <v>3</v>
      </c>
      <c r="D37" s="57">
        <v>4</v>
      </c>
      <c r="E37" s="12">
        <v>3</v>
      </c>
      <c r="F37" s="57">
        <v>1</v>
      </c>
      <c r="G37" s="11">
        <v>3</v>
      </c>
      <c r="H37" s="84">
        <f t="shared" si="16"/>
        <v>14</v>
      </c>
      <c r="I37" s="91">
        <f t="shared" si="17"/>
        <v>93.333333333333329</v>
      </c>
      <c r="J37" s="11">
        <v>3</v>
      </c>
      <c r="K37" s="11">
        <v>3</v>
      </c>
      <c r="L37" s="11">
        <v>3</v>
      </c>
      <c r="M37" s="109">
        <v>2</v>
      </c>
      <c r="N37" s="160">
        <v>4</v>
      </c>
      <c r="O37" s="154">
        <f t="shared" si="18"/>
        <v>15</v>
      </c>
      <c r="P37" s="136">
        <f t="shared" si="19"/>
        <v>100</v>
      </c>
      <c r="S37" s="77">
        <v>2</v>
      </c>
      <c r="T37" s="12">
        <v>4</v>
      </c>
      <c r="U37" s="30">
        <v>4</v>
      </c>
      <c r="V37" s="54">
        <v>0</v>
      </c>
      <c r="W37" s="11">
        <v>4</v>
      </c>
      <c r="X37" s="87">
        <f t="shared" si="20"/>
        <v>14</v>
      </c>
      <c r="Y37" s="138">
        <f t="shared" si="21"/>
        <v>87.5</v>
      </c>
      <c r="Z37" s="11">
        <v>3</v>
      </c>
      <c r="AA37" s="11">
        <v>4</v>
      </c>
      <c r="AB37" s="11">
        <v>1</v>
      </c>
      <c r="AC37" s="167">
        <v>1</v>
      </c>
      <c r="AD37" s="167">
        <v>3</v>
      </c>
      <c r="AE37" s="139">
        <f t="shared" si="13"/>
        <v>12</v>
      </c>
      <c r="AF37" s="141">
        <f t="shared" si="22"/>
        <v>92.307692307692307</v>
      </c>
      <c r="AG37" s="11">
        <v>4</v>
      </c>
      <c r="AH37" s="11">
        <v>4</v>
      </c>
      <c r="AI37" s="11">
        <v>2</v>
      </c>
      <c r="AJ37" s="167">
        <v>2</v>
      </c>
      <c r="AK37" s="167">
        <v>3</v>
      </c>
      <c r="AL37" s="142">
        <f t="shared" si="14"/>
        <v>15</v>
      </c>
      <c r="AM37" s="144">
        <f t="shared" si="23"/>
        <v>100</v>
      </c>
      <c r="AN37" s="11">
        <v>3</v>
      </c>
      <c r="AO37" s="11">
        <v>4</v>
      </c>
      <c r="AP37" s="11">
        <v>1</v>
      </c>
      <c r="AQ37" s="164">
        <v>2</v>
      </c>
      <c r="AR37" s="164">
        <v>4</v>
      </c>
      <c r="AS37" s="146">
        <f t="shared" si="15"/>
        <v>14</v>
      </c>
      <c r="AT37" s="147">
        <f t="shared" si="24"/>
        <v>82.35294117647058</v>
      </c>
    </row>
    <row r="38" spans="1:46" ht="18">
      <c r="A38" s="24">
        <v>31</v>
      </c>
      <c r="B38" s="80" t="s">
        <v>50</v>
      </c>
      <c r="C38" s="57">
        <v>3</v>
      </c>
      <c r="D38" s="57">
        <v>4</v>
      </c>
      <c r="E38" s="12">
        <v>3</v>
      </c>
      <c r="F38" s="57">
        <v>1</v>
      </c>
      <c r="G38" s="11">
        <v>0</v>
      </c>
      <c r="H38" s="84">
        <f t="shared" si="16"/>
        <v>11</v>
      </c>
      <c r="I38" s="91">
        <f t="shared" si="17"/>
        <v>73.333333333333329</v>
      </c>
      <c r="J38" s="11">
        <v>3</v>
      </c>
      <c r="K38" s="11">
        <v>3</v>
      </c>
      <c r="L38" s="11">
        <v>3</v>
      </c>
      <c r="M38" s="109">
        <v>2</v>
      </c>
      <c r="N38" s="160">
        <v>0</v>
      </c>
      <c r="O38" s="154">
        <f t="shared" si="18"/>
        <v>11</v>
      </c>
      <c r="P38" s="136">
        <f t="shared" si="19"/>
        <v>73.333333333333329</v>
      </c>
      <c r="S38" s="77">
        <v>3</v>
      </c>
      <c r="T38" s="12">
        <v>4</v>
      </c>
      <c r="U38" s="30">
        <v>4</v>
      </c>
      <c r="V38" s="54">
        <v>1</v>
      </c>
      <c r="W38" s="11">
        <v>1</v>
      </c>
      <c r="X38" s="87">
        <f t="shared" si="20"/>
        <v>13</v>
      </c>
      <c r="Y38" s="138">
        <f t="shared" si="21"/>
        <v>81.25</v>
      </c>
      <c r="Z38" s="11">
        <v>2</v>
      </c>
      <c r="AA38" s="11">
        <v>5</v>
      </c>
      <c r="AB38" s="11">
        <v>1</v>
      </c>
      <c r="AC38" s="167">
        <v>1</v>
      </c>
      <c r="AD38" s="167">
        <v>1</v>
      </c>
      <c r="AE38" s="139">
        <f t="shared" si="13"/>
        <v>10</v>
      </c>
      <c r="AF38" s="141">
        <f t="shared" si="22"/>
        <v>76.923076923076934</v>
      </c>
      <c r="AG38" s="11">
        <v>4</v>
      </c>
      <c r="AH38" s="11">
        <v>2</v>
      </c>
      <c r="AI38" s="11">
        <v>2</v>
      </c>
      <c r="AJ38" s="167">
        <v>2</v>
      </c>
      <c r="AK38" s="167">
        <v>0</v>
      </c>
      <c r="AL38" s="142">
        <f t="shared" si="14"/>
        <v>10</v>
      </c>
      <c r="AM38" s="144">
        <f t="shared" si="23"/>
        <v>66.666666666666657</v>
      </c>
      <c r="AN38" s="11">
        <v>3</v>
      </c>
      <c r="AO38" s="11">
        <v>3</v>
      </c>
      <c r="AP38" s="11">
        <v>2</v>
      </c>
      <c r="AQ38" s="164">
        <v>1</v>
      </c>
      <c r="AR38" s="164">
        <v>2</v>
      </c>
      <c r="AS38" s="146">
        <f t="shared" si="15"/>
        <v>11</v>
      </c>
      <c r="AT38" s="147">
        <f t="shared" si="24"/>
        <v>64.705882352941174</v>
      </c>
    </row>
    <row r="39" spans="1:46" ht="18">
      <c r="A39" s="32">
        <v>32</v>
      </c>
      <c r="B39" s="80" t="s">
        <v>51</v>
      </c>
      <c r="C39" s="57">
        <v>3</v>
      </c>
      <c r="D39" s="57">
        <v>1</v>
      </c>
      <c r="E39" s="12">
        <v>3</v>
      </c>
      <c r="F39" s="57">
        <v>1</v>
      </c>
      <c r="G39" s="11">
        <v>3</v>
      </c>
      <c r="H39" s="84">
        <f t="shared" si="16"/>
        <v>11</v>
      </c>
      <c r="I39" s="91">
        <f t="shared" si="17"/>
        <v>73.333333333333329</v>
      </c>
      <c r="J39" s="11">
        <v>3</v>
      </c>
      <c r="K39" s="11">
        <v>2</v>
      </c>
      <c r="L39" s="11">
        <v>2</v>
      </c>
      <c r="M39" s="109">
        <v>2</v>
      </c>
      <c r="N39" s="160">
        <v>3</v>
      </c>
      <c r="O39" s="154">
        <f t="shared" si="18"/>
        <v>12</v>
      </c>
      <c r="P39" s="136">
        <f t="shared" si="19"/>
        <v>80</v>
      </c>
      <c r="S39" s="77">
        <v>3</v>
      </c>
      <c r="T39" s="12">
        <v>1</v>
      </c>
      <c r="U39" s="30">
        <v>4</v>
      </c>
      <c r="V39" s="54">
        <v>0</v>
      </c>
      <c r="W39" s="11">
        <v>3</v>
      </c>
      <c r="X39" s="87">
        <f t="shared" si="20"/>
        <v>11</v>
      </c>
      <c r="Y39" s="138">
        <f t="shared" si="21"/>
        <v>68.75</v>
      </c>
      <c r="Z39" s="11">
        <v>2</v>
      </c>
      <c r="AA39" s="11">
        <v>4</v>
      </c>
      <c r="AB39" s="11">
        <v>1</v>
      </c>
      <c r="AC39" s="167">
        <v>1</v>
      </c>
      <c r="AD39" s="167">
        <v>3</v>
      </c>
      <c r="AE39" s="139">
        <f t="shared" si="13"/>
        <v>11</v>
      </c>
      <c r="AF39" s="141">
        <f t="shared" si="22"/>
        <v>84.615384615384613</v>
      </c>
      <c r="AG39" s="11">
        <v>3</v>
      </c>
      <c r="AH39" s="11">
        <v>1</v>
      </c>
      <c r="AI39" s="11">
        <v>2</v>
      </c>
      <c r="AJ39" s="167">
        <v>2</v>
      </c>
      <c r="AK39" s="167">
        <v>2</v>
      </c>
      <c r="AL39" s="142">
        <f t="shared" si="14"/>
        <v>10</v>
      </c>
      <c r="AM39" s="144">
        <f t="shared" si="23"/>
        <v>66.666666666666657</v>
      </c>
      <c r="AN39" s="11">
        <v>2</v>
      </c>
      <c r="AO39" s="11">
        <v>2</v>
      </c>
      <c r="AP39" s="11">
        <v>2</v>
      </c>
      <c r="AQ39" s="164">
        <v>2</v>
      </c>
      <c r="AR39" s="164">
        <v>2</v>
      </c>
      <c r="AS39" s="146">
        <f t="shared" si="15"/>
        <v>10</v>
      </c>
      <c r="AT39" s="147">
        <f t="shared" si="24"/>
        <v>58.82352941176471</v>
      </c>
    </row>
    <row r="40" spans="1:46" ht="18">
      <c r="A40" s="24">
        <v>33</v>
      </c>
      <c r="B40" s="80" t="s">
        <v>52</v>
      </c>
      <c r="C40" s="57">
        <v>3</v>
      </c>
      <c r="D40" s="57">
        <v>4</v>
      </c>
      <c r="E40" s="12">
        <v>3</v>
      </c>
      <c r="F40" s="57">
        <v>1</v>
      </c>
      <c r="G40" s="11">
        <v>4</v>
      </c>
      <c r="H40" s="84">
        <f t="shared" si="16"/>
        <v>15</v>
      </c>
      <c r="I40" s="91">
        <f t="shared" si="17"/>
        <v>100</v>
      </c>
      <c r="J40" s="11">
        <v>3</v>
      </c>
      <c r="K40" s="11">
        <v>3</v>
      </c>
      <c r="L40" s="11">
        <v>2</v>
      </c>
      <c r="M40" s="109">
        <v>2</v>
      </c>
      <c r="N40" s="160">
        <v>4</v>
      </c>
      <c r="O40" s="154">
        <f t="shared" si="18"/>
        <v>14</v>
      </c>
      <c r="P40" s="136">
        <f t="shared" si="19"/>
        <v>93.333333333333329</v>
      </c>
      <c r="S40" s="77">
        <v>3</v>
      </c>
      <c r="T40" s="12">
        <v>4</v>
      </c>
      <c r="U40" s="30">
        <v>4</v>
      </c>
      <c r="V40" s="54">
        <v>1</v>
      </c>
      <c r="W40" s="11">
        <v>4</v>
      </c>
      <c r="X40" s="87">
        <f t="shared" si="20"/>
        <v>16</v>
      </c>
      <c r="Y40" s="138">
        <f t="shared" si="21"/>
        <v>100</v>
      </c>
      <c r="Z40" s="11">
        <v>2</v>
      </c>
      <c r="AA40" s="11">
        <v>5</v>
      </c>
      <c r="AB40" s="11">
        <v>1</v>
      </c>
      <c r="AC40" s="167">
        <v>1</v>
      </c>
      <c r="AD40" s="167">
        <v>3</v>
      </c>
      <c r="AE40" s="139">
        <f t="shared" si="13"/>
        <v>12</v>
      </c>
      <c r="AF40" s="141">
        <f t="shared" si="22"/>
        <v>92.307692307692307</v>
      </c>
      <c r="AG40" s="11">
        <v>4</v>
      </c>
      <c r="AH40" s="11">
        <v>4</v>
      </c>
      <c r="AI40" s="11">
        <v>2</v>
      </c>
      <c r="AJ40" s="167">
        <v>2</v>
      </c>
      <c r="AK40" s="167">
        <v>3</v>
      </c>
      <c r="AL40" s="142">
        <f t="shared" si="14"/>
        <v>15</v>
      </c>
      <c r="AM40" s="144">
        <f t="shared" si="23"/>
        <v>100</v>
      </c>
      <c r="AN40" s="11">
        <v>3</v>
      </c>
      <c r="AO40" s="11">
        <v>4</v>
      </c>
      <c r="AP40" s="11">
        <v>2</v>
      </c>
      <c r="AQ40" s="164">
        <v>2</v>
      </c>
      <c r="AR40" s="164">
        <v>5</v>
      </c>
      <c r="AS40" s="146">
        <f t="shared" si="15"/>
        <v>16</v>
      </c>
      <c r="AT40" s="147">
        <f t="shared" si="24"/>
        <v>94.117647058823522</v>
      </c>
    </row>
    <row r="41" spans="1:46" ht="18">
      <c r="A41" s="32">
        <v>34</v>
      </c>
      <c r="B41" s="80" t="s">
        <v>53</v>
      </c>
      <c r="C41" s="57">
        <v>3</v>
      </c>
      <c r="D41" s="57">
        <v>4</v>
      </c>
      <c r="E41" s="12">
        <v>3</v>
      </c>
      <c r="F41" s="57">
        <v>1</v>
      </c>
      <c r="G41" s="11">
        <v>4</v>
      </c>
      <c r="H41" s="84">
        <f t="shared" si="16"/>
        <v>15</v>
      </c>
      <c r="I41" s="91">
        <f t="shared" si="17"/>
        <v>100</v>
      </c>
      <c r="J41" s="11">
        <v>3</v>
      </c>
      <c r="K41" s="11">
        <v>3</v>
      </c>
      <c r="L41" s="11">
        <v>3</v>
      </c>
      <c r="M41" s="109">
        <v>2</v>
      </c>
      <c r="N41" s="160">
        <v>4</v>
      </c>
      <c r="O41" s="154">
        <f t="shared" si="18"/>
        <v>15</v>
      </c>
      <c r="P41" s="136">
        <f t="shared" si="19"/>
        <v>100</v>
      </c>
      <c r="S41" s="77">
        <v>3</v>
      </c>
      <c r="T41" s="12">
        <v>4</v>
      </c>
      <c r="U41" s="30">
        <v>3</v>
      </c>
      <c r="V41" s="54">
        <v>1</v>
      </c>
      <c r="W41" s="11">
        <v>4</v>
      </c>
      <c r="X41" s="87">
        <f t="shared" si="20"/>
        <v>15</v>
      </c>
      <c r="Y41" s="138">
        <f t="shared" si="21"/>
        <v>93.75</v>
      </c>
      <c r="Z41" s="11">
        <v>3</v>
      </c>
      <c r="AA41" s="11">
        <v>5</v>
      </c>
      <c r="AB41" s="11">
        <v>1</v>
      </c>
      <c r="AC41" s="167">
        <v>1</v>
      </c>
      <c r="AD41" s="167">
        <v>3</v>
      </c>
      <c r="AE41" s="139">
        <f t="shared" si="13"/>
        <v>13</v>
      </c>
      <c r="AF41" s="141">
        <f t="shared" si="22"/>
        <v>100</v>
      </c>
      <c r="AG41" s="11">
        <v>4</v>
      </c>
      <c r="AH41" s="11">
        <v>4</v>
      </c>
      <c r="AI41" s="11">
        <v>2</v>
      </c>
      <c r="AJ41" s="167">
        <v>2</v>
      </c>
      <c r="AK41" s="167">
        <v>3</v>
      </c>
      <c r="AL41" s="142">
        <f t="shared" si="14"/>
        <v>15</v>
      </c>
      <c r="AM41" s="144">
        <f t="shared" si="23"/>
        <v>100</v>
      </c>
      <c r="AN41" s="11">
        <v>3</v>
      </c>
      <c r="AO41" s="11">
        <v>4</v>
      </c>
      <c r="AP41" s="11">
        <v>2</v>
      </c>
      <c r="AQ41" s="164">
        <v>2</v>
      </c>
      <c r="AR41" s="164">
        <v>4</v>
      </c>
      <c r="AS41" s="146">
        <f t="shared" si="15"/>
        <v>15</v>
      </c>
      <c r="AT41" s="147">
        <f t="shared" si="24"/>
        <v>88.235294117647058</v>
      </c>
    </row>
    <row r="42" spans="1:46" ht="18">
      <c r="A42" s="24">
        <v>35</v>
      </c>
      <c r="B42" s="80" t="s">
        <v>54</v>
      </c>
      <c r="C42" s="57">
        <v>3</v>
      </c>
      <c r="D42" s="57">
        <v>3</v>
      </c>
      <c r="E42" s="12">
        <v>3</v>
      </c>
      <c r="F42" s="57">
        <v>1</v>
      </c>
      <c r="G42" s="11">
        <v>4</v>
      </c>
      <c r="H42" s="84">
        <f t="shared" si="16"/>
        <v>14</v>
      </c>
      <c r="I42" s="91">
        <f t="shared" si="17"/>
        <v>93.333333333333329</v>
      </c>
      <c r="J42" s="11">
        <v>3</v>
      </c>
      <c r="K42" s="11">
        <v>3</v>
      </c>
      <c r="L42" s="11">
        <v>3</v>
      </c>
      <c r="M42" s="109">
        <v>2</v>
      </c>
      <c r="N42" s="160">
        <v>4</v>
      </c>
      <c r="O42" s="154">
        <f t="shared" si="18"/>
        <v>15</v>
      </c>
      <c r="P42" s="136">
        <f t="shared" si="19"/>
        <v>100</v>
      </c>
      <c r="S42" s="77">
        <v>3</v>
      </c>
      <c r="T42" s="12">
        <v>4</v>
      </c>
      <c r="U42" s="30">
        <v>4</v>
      </c>
      <c r="V42" s="54">
        <v>0</v>
      </c>
      <c r="W42" s="11">
        <v>4</v>
      </c>
      <c r="X42" s="87">
        <f t="shared" si="20"/>
        <v>15</v>
      </c>
      <c r="Y42" s="138">
        <f t="shared" si="21"/>
        <v>93.75</v>
      </c>
      <c r="Z42" s="11">
        <v>3</v>
      </c>
      <c r="AA42" s="11">
        <v>5</v>
      </c>
      <c r="AB42" s="11">
        <v>1</v>
      </c>
      <c r="AC42" s="167">
        <v>1</v>
      </c>
      <c r="AD42" s="167">
        <v>3</v>
      </c>
      <c r="AE42" s="139">
        <f t="shared" si="13"/>
        <v>13</v>
      </c>
      <c r="AF42" s="141">
        <f t="shared" si="22"/>
        <v>100</v>
      </c>
      <c r="AG42" s="11">
        <v>4</v>
      </c>
      <c r="AH42" s="11">
        <v>4</v>
      </c>
      <c r="AI42" s="11">
        <v>2</v>
      </c>
      <c r="AJ42" s="167">
        <v>2</v>
      </c>
      <c r="AK42" s="167">
        <v>2</v>
      </c>
      <c r="AL42" s="142">
        <f t="shared" si="14"/>
        <v>14</v>
      </c>
      <c r="AM42" s="144">
        <f t="shared" si="23"/>
        <v>93.333333333333329</v>
      </c>
      <c r="AN42" s="11">
        <v>3</v>
      </c>
      <c r="AO42" s="11">
        <v>4</v>
      </c>
      <c r="AP42" s="11">
        <v>2</v>
      </c>
      <c r="AQ42" s="164">
        <v>1</v>
      </c>
      <c r="AR42" s="164">
        <v>5</v>
      </c>
      <c r="AS42" s="146">
        <f t="shared" si="15"/>
        <v>15</v>
      </c>
      <c r="AT42" s="147">
        <f t="shared" si="24"/>
        <v>88.235294117647058</v>
      </c>
    </row>
    <row r="43" spans="1:46" ht="18">
      <c r="A43" s="32">
        <v>36</v>
      </c>
      <c r="B43" s="80" t="s">
        <v>55</v>
      </c>
      <c r="C43" s="57">
        <v>3</v>
      </c>
      <c r="D43" s="57">
        <v>4</v>
      </c>
      <c r="E43" s="12">
        <v>3</v>
      </c>
      <c r="F43" s="57">
        <v>1</v>
      </c>
      <c r="G43" s="11">
        <v>4</v>
      </c>
      <c r="H43" s="84">
        <f t="shared" si="16"/>
        <v>15</v>
      </c>
      <c r="I43" s="91">
        <f t="shared" si="17"/>
        <v>100</v>
      </c>
      <c r="J43" s="11">
        <v>2</v>
      </c>
      <c r="K43" s="11">
        <v>3</v>
      </c>
      <c r="L43" s="11">
        <v>2</v>
      </c>
      <c r="M43" s="109">
        <v>2</v>
      </c>
      <c r="N43" s="160">
        <v>4</v>
      </c>
      <c r="O43" s="154">
        <f t="shared" si="18"/>
        <v>13</v>
      </c>
      <c r="P43" s="136">
        <f t="shared" si="19"/>
        <v>86.666666666666671</v>
      </c>
      <c r="S43" s="77">
        <v>2</v>
      </c>
      <c r="T43" s="12">
        <v>3</v>
      </c>
      <c r="U43" s="30">
        <v>4</v>
      </c>
      <c r="V43" s="54">
        <v>1</v>
      </c>
      <c r="W43" s="11">
        <v>2</v>
      </c>
      <c r="X43" s="87">
        <f t="shared" si="20"/>
        <v>12</v>
      </c>
      <c r="Y43" s="138">
        <f t="shared" si="21"/>
        <v>75</v>
      </c>
      <c r="Z43" s="11">
        <v>2</v>
      </c>
      <c r="AA43" s="11">
        <v>5</v>
      </c>
      <c r="AB43" s="11">
        <v>1</v>
      </c>
      <c r="AC43" s="167">
        <v>1</v>
      </c>
      <c r="AD43" s="167">
        <v>3</v>
      </c>
      <c r="AE43" s="139">
        <f t="shared" si="13"/>
        <v>12</v>
      </c>
      <c r="AF43" s="141">
        <f t="shared" si="22"/>
        <v>92.307692307692307</v>
      </c>
      <c r="AG43" s="11">
        <v>4</v>
      </c>
      <c r="AH43" s="11">
        <v>4</v>
      </c>
      <c r="AI43" s="11">
        <v>2</v>
      </c>
      <c r="AJ43" s="167">
        <v>2</v>
      </c>
      <c r="AK43" s="167">
        <v>2</v>
      </c>
      <c r="AL43" s="142">
        <f t="shared" si="14"/>
        <v>14</v>
      </c>
      <c r="AM43" s="144">
        <f t="shared" si="23"/>
        <v>93.333333333333329</v>
      </c>
      <c r="AN43" s="11">
        <v>1</v>
      </c>
      <c r="AO43" s="11">
        <v>4</v>
      </c>
      <c r="AP43" s="11">
        <v>2</v>
      </c>
      <c r="AQ43" s="164">
        <v>0</v>
      </c>
      <c r="AR43" s="164">
        <v>5</v>
      </c>
      <c r="AS43" s="146">
        <f t="shared" si="15"/>
        <v>12</v>
      </c>
      <c r="AT43" s="147">
        <f t="shared" si="24"/>
        <v>70.588235294117652</v>
      </c>
    </row>
    <row r="44" spans="1:46" ht="18">
      <c r="A44" s="24">
        <v>37</v>
      </c>
      <c r="B44" s="80" t="s">
        <v>56</v>
      </c>
      <c r="C44" s="57">
        <v>3</v>
      </c>
      <c r="D44" s="57">
        <v>3</v>
      </c>
      <c r="E44" s="12">
        <v>3</v>
      </c>
      <c r="F44" s="57">
        <v>1</v>
      </c>
      <c r="G44" s="11">
        <v>4</v>
      </c>
      <c r="H44" s="84">
        <f t="shared" si="16"/>
        <v>14</v>
      </c>
      <c r="I44" s="91">
        <f t="shared" si="17"/>
        <v>93.333333333333329</v>
      </c>
      <c r="J44" s="11">
        <v>3</v>
      </c>
      <c r="K44" s="11">
        <v>3</v>
      </c>
      <c r="L44" s="11">
        <v>3</v>
      </c>
      <c r="M44" s="109">
        <v>2</v>
      </c>
      <c r="N44" s="160">
        <v>4</v>
      </c>
      <c r="O44" s="154">
        <f t="shared" si="18"/>
        <v>15</v>
      </c>
      <c r="P44" s="136">
        <f t="shared" si="19"/>
        <v>100</v>
      </c>
      <c r="S44" s="77">
        <v>3</v>
      </c>
      <c r="T44" s="12">
        <v>3</v>
      </c>
      <c r="U44" s="30">
        <v>3</v>
      </c>
      <c r="V44" s="54">
        <v>0</v>
      </c>
      <c r="W44" s="11">
        <v>3</v>
      </c>
      <c r="X44" s="87">
        <f t="shared" si="20"/>
        <v>12</v>
      </c>
      <c r="Y44" s="138">
        <f t="shared" si="21"/>
        <v>75</v>
      </c>
      <c r="Z44" s="11">
        <v>3</v>
      </c>
      <c r="AA44" s="11">
        <v>5</v>
      </c>
      <c r="AB44" s="11">
        <v>1</v>
      </c>
      <c r="AC44" s="167">
        <v>0</v>
      </c>
      <c r="AD44" s="167">
        <v>3</v>
      </c>
      <c r="AE44" s="139">
        <f t="shared" si="13"/>
        <v>12</v>
      </c>
      <c r="AF44" s="141">
        <f t="shared" si="22"/>
        <v>92.307692307692307</v>
      </c>
      <c r="AG44" s="11">
        <v>4</v>
      </c>
      <c r="AH44" s="11">
        <v>4</v>
      </c>
      <c r="AI44" s="11">
        <v>2</v>
      </c>
      <c r="AJ44" s="167">
        <v>2</v>
      </c>
      <c r="AK44" s="167">
        <v>3</v>
      </c>
      <c r="AL44" s="142">
        <f t="shared" si="14"/>
        <v>15</v>
      </c>
      <c r="AM44" s="144">
        <f t="shared" si="23"/>
        <v>100</v>
      </c>
      <c r="AN44" s="11">
        <v>3</v>
      </c>
      <c r="AO44" s="11">
        <v>4</v>
      </c>
      <c r="AP44" s="11">
        <v>2</v>
      </c>
      <c r="AQ44" s="164">
        <v>2</v>
      </c>
      <c r="AR44" s="164">
        <v>5</v>
      </c>
      <c r="AS44" s="146">
        <f t="shared" si="15"/>
        <v>16</v>
      </c>
      <c r="AT44" s="147">
        <f t="shared" si="24"/>
        <v>94.117647058823522</v>
      </c>
    </row>
    <row r="45" spans="1:46" ht="18">
      <c r="A45" s="32">
        <v>38</v>
      </c>
      <c r="B45" s="80" t="s">
        <v>57</v>
      </c>
      <c r="C45" s="57">
        <v>3</v>
      </c>
      <c r="D45" s="57">
        <v>4</v>
      </c>
      <c r="E45" s="12">
        <v>3</v>
      </c>
      <c r="F45" s="57">
        <v>1</v>
      </c>
      <c r="G45" s="11">
        <v>2</v>
      </c>
      <c r="H45" s="84">
        <f t="shared" si="16"/>
        <v>13</v>
      </c>
      <c r="I45" s="91">
        <f t="shared" si="17"/>
        <v>86.666666666666671</v>
      </c>
      <c r="J45" s="11">
        <v>3</v>
      </c>
      <c r="K45" s="11">
        <v>3</v>
      </c>
      <c r="L45" s="11">
        <v>3</v>
      </c>
      <c r="M45" s="109">
        <v>2</v>
      </c>
      <c r="N45" s="160">
        <v>3</v>
      </c>
      <c r="O45" s="154">
        <f t="shared" si="18"/>
        <v>14</v>
      </c>
      <c r="P45" s="136">
        <f t="shared" si="19"/>
        <v>93.333333333333329</v>
      </c>
      <c r="S45" s="77">
        <v>3</v>
      </c>
      <c r="T45" s="12">
        <v>3</v>
      </c>
      <c r="U45" s="30">
        <v>4</v>
      </c>
      <c r="V45" s="54">
        <v>0</v>
      </c>
      <c r="W45" s="11">
        <v>3</v>
      </c>
      <c r="X45" s="87">
        <f t="shared" si="20"/>
        <v>13</v>
      </c>
      <c r="Y45" s="138">
        <f t="shared" si="21"/>
        <v>81.25</v>
      </c>
      <c r="Z45" s="11">
        <v>3</v>
      </c>
      <c r="AA45" s="11">
        <v>4</v>
      </c>
      <c r="AB45" s="11">
        <v>1</v>
      </c>
      <c r="AC45" s="11">
        <v>1</v>
      </c>
      <c r="AD45" s="167">
        <v>3</v>
      </c>
      <c r="AE45" s="139">
        <f t="shared" si="13"/>
        <v>12</v>
      </c>
      <c r="AF45" s="141">
        <f t="shared" si="22"/>
        <v>92.307692307692307</v>
      </c>
      <c r="AG45" s="11">
        <v>4</v>
      </c>
      <c r="AH45" s="11">
        <v>4</v>
      </c>
      <c r="AI45" s="11">
        <v>2</v>
      </c>
      <c r="AJ45" s="167">
        <v>2</v>
      </c>
      <c r="AK45" s="167">
        <v>1</v>
      </c>
      <c r="AL45" s="142">
        <f t="shared" si="14"/>
        <v>13</v>
      </c>
      <c r="AM45" s="144">
        <f t="shared" si="23"/>
        <v>86.666666666666671</v>
      </c>
      <c r="AN45" s="11">
        <v>3</v>
      </c>
      <c r="AO45" s="11">
        <v>4</v>
      </c>
      <c r="AP45" s="11">
        <v>2</v>
      </c>
      <c r="AQ45" s="164">
        <v>2</v>
      </c>
      <c r="AR45" s="164">
        <v>4</v>
      </c>
      <c r="AS45" s="146">
        <f t="shared" si="15"/>
        <v>15</v>
      </c>
      <c r="AT45" s="147">
        <f t="shared" si="24"/>
        <v>88.235294117647058</v>
      </c>
    </row>
    <row r="46" spans="1:46" ht="18">
      <c r="A46" s="24">
        <v>58</v>
      </c>
      <c r="B46" s="80"/>
      <c r="C46" s="57"/>
      <c r="D46" s="57"/>
      <c r="E46" s="155"/>
      <c r="F46" s="57"/>
      <c r="G46" s="11">
        <v>4</v>
      </c>
      <c r="H46" s="159">
        <v>4</v>
      </c>
      <c r="I46" s="91">
        <f t="shared" si="17"/>
        <v>26.666666666666668</v>
      </c>
      <c r="J46" s="11"/>
      <c r="K46" s="11"/>
      <c r="L46" s="11"/>
      <c r="M46" s="109"/>
      <c r="N46" s="160">
        <v>4</v>
      </c>
      <c r="O46" s="154">
        <v>4</v>
      </c>
      <c r="P46" s="136">
        <f t="shared" si="19"/>
        <v>26.666666666666668</v>
      </c>
      <c r="S46" s="77"/>
      <c r="T46" s="12"/>
      <c r="U46" s="30"/>
      <c r="V46" s="54"/>
      <c r="W46" s="11">
        <v>3</v>
      </c>
      <c r="X46" s="193">
        <v>3</v>
      </c>
      <c r="Y46" s="138">
        <f t="shared" si="21"/>
        <v>18.75</v>
      </c>
      <c r="Z46" s="11"/>
      <c r="AA46" s="11"/>
      <c r="AB46" s="11"/>
      <c r="AC46" s="11"/>
      <c r="AD46" s="167">
        <v>3</v>
      </c>
      <c r="AE46" s="166">
        <v>3</v>
      </c>
      <c r="AF46" s="141">
        <f t="shared" si="22"/>
        <v>23.076923076923077</v>
      </c>
      <c r="AG46" s="11"/>
      <c r="AH46" s="11"/>
      <c r="AI46" s="11"/>
      <c r="AJ46" s="167"/>
      <c r="AK46" s="167">
        <v>3</v>
      </c>
      <c r="AL46" s="194">
        <v>3</v>
      </c>
      <c r="AM46" s="144">
        <f t="shared" si="23"/>
        <v>20</v>
      </c>
      <c r="AN46" s="11"/>
      <c r="AO46" s="11"/>
      <c r="AP46" s="11"/>
      <c r="AQ46" s="164"/>
      <c r="AR46" s="164">
        <v>5</v>
      </c>
      <c r="AS46" s="163">
        <v>5</v>
      </c>
      <c r="AT46" s="147">
        <f t="shared" si="24"/>
        <v>29.411764705882355</v>
      </c>
    </row>
    <row r="47" spans="1:46" ht="18">
      <c r="A47" s="24"/>
      <c r="B47" s="80"/>
      <c r="C47" s="57"/>
      <c r="D47" s="57"/>
      <c r="E47" s="155"/>
      <c r="F47" s="57"/>
      <c r="G47" s="11"/>
      <c r="H47" s="156"/>
      <c r="J47" s="11"/>
      <c r="K47" s="11"/>
      <c r="L47" s="11"/>
      <c r="M47" s="160"/>
      <c r="N47" s="160"/>
      <c r="O47" s="109"/>
      <c r="S47" s="77"/>
      <c r="T47" s="12"/>
      <c r="U47" s="30"/>
      <c r="V47" s="54"/>
      <c r="W47" s="11"/>
      <c r="X47" s="156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48"/>
      <c r="AN47" s="11"/>
      <c r="AO47" s="11"/>
      <c r="AP47" s="11"/>
      <c r="AQ47" s="36"/>
      <c r="AR47" s="36"/>
      <c r="AS47" s="36"/>
      <c r="AT47" s="149"/>
    </row>
    <row r="48" spans="1:46" s="120" customFormat="1">
      <c r="A48" s="82"/>
      <c r="B48" s="83"/>
      <c r="C48" s="84">
        <v>3</v>
      </c>
      <c r="D48" s="84">
        <v>4</v>
      </c>
      <c r="E48" s="84">
        <v>4</v>
      </c>
      <c r="F48" s="84">
        <v>0</v>
      </c>
      <c r="G48" s="90">
        <v>4</v>
      </c>
      <c r="H48" s="159">
        <f>SUM(C48:G48)</f>
        <v>15</v>
      </c>
      <c r="I48" s="91">
        <f>H48/15*100</f>
        <v>100</v>
      </c>
      <c r="J48" s="90">
        <v>3</v>
      </c>
      <c r="K48" s="90">
        <v>4</v>
      </c>
      <c r="L48" s="90">
        <v>4</v>
      </c>
      <c r="M48" s="161">
        <v>1</v>
      </c>
      <c r="N48" s="161">
        <v>4</v>
      </c>
      <c r="O48" s="154">
        <f t="shared" ref="O48:O66" si="25">SUM(J48:N48)</f>
        <v>16</v>
      </c>
      <c r="P48" s="151">
        <f>O48/16*100</f>
        <v>100</v>
      </c>
      <c r="S48" s="87">
        <v>4</v>
      </c>
      <c r="T48" s="85">
        <v>4</v>
      </c>
      <c r="U48" s="91">
        <v>3</v>
      </c>
      <c r="V48" s="150">
        <v>3</v>
      </c>
      <c r="W48" s="90">
        <v>4</v>
      </c>
      <c r="X48" s="87">
        <f>SUM(S48:W48)</f>
        <v>18</v>
      </c>
      <c r="Y48" s="90">
        <f>X48/18*100</f>
        <v>100</v>
      </c>
      <c r="Z48" s="90">
        <v>3</v>
      </c>
      <c r="AA48" s="90">
        <v>4</v>
      </c>
      <c r="AB48" s="90">
        <v>1</v>
      </c>
      <c r="AC48" s="90">
        <v>1</v>
      </c>
      <c r="AD48" s="90">
        <v>4</v>
      </c>
      <c r="AE48" s="90">
        <f t="shared" ref="AE48:AE66" si="26">SUM(Z48:AD48)</f>
        <v>13</v>
      </c>
      <c r="AF48" s="90">
        <f>AE48/13*100</f>
        <v>100</v>
      </c>
      <c r="AG48" s="90">
        <v>3</v>
      </c>
      <c r="AH48" s="90">
        <v>4</v>
      </c>
      <c r="AI48" s="90">
        <v>1</v>
      </c>
      <c r="AJ48" s="90">
        <v>0</v>
      </c>
      <c r="AK48" s="90">
        <v>3</v>
      </c>
      <c r="AL48" s="90">
        <f>SUM(AG48:AK48)</f>
        <v>11</v>
      </c>
      <c r="AM48" s="151">
        <f>AL48/11*100</f>
        <v>100</v>
      </c>
      <c r="AN48" s="90">
        <v>5</v>
      </c>
      <c r="AO48" s="90">
        <v>4</v>
      </c>
      <c r="AP48" s="90">
        <v>2</v>
      </c>
      <c r="AQ48" s="122">
        <v>2</v>
      </c>
      <c r="AR48" s="122">
        <v>4</v>
      </c>
      <c r="AS48" s="122">
        <f t="shared" ref="AS48:AS66" si="27">SUM(AN48:AR48)</f>
        <v>17</v>
      </c>
      <c r="AT48" s="152">
        <f>AS48/17*100</f>
        <v>100</v>
      </c>
    </row>
    <row r="49" spans="1:46" ht="18">
      <c r="A49" s="24">
        <v>39</v>
      </c>
      <c r="B49" s="80" t="s">
        <v>58</v>
      </c>
      <c r="C49" s="57">
        <v>2</v>
      </c>
      <c r="D49" s="57">
        <v>4</v>
      </c>
      <c r="E49" s="57">
        <v>4</v>
      </c>
      <c r="F49" s="57">
        <v>0</v>
      </c>
      <c r="G49" s="11">
        <v>4</v>
      </c>
      <c r="H49" s="159">
        <f t="shared" ref="H49:H66" si="28">SUM(C49:G49)</f>
        <v>14</v>
      </c>
      <c r="I49" s="91">
        <f t="shared" ref="I49:I67" si="29">H49/15*100</f>
        <v>93.333333333333329</v>
      </c>
      <c r="J49" s="11">
        <v>3</v>
      </c>
      <c r="K49" s="11">
        <v>4</v>
      </c>
      <c r="L49" s="11">
        <v>4</v>
      </c>
      <c r="M49" s="160">
        <v>1</v>
      </c>
      <c r="N49" s="160">
        <v>3</v>
      </c>
      <c r="O49" s="154">
        <f t="shared" si="25"/>
        <v>15</v>
      </c>
      <c r="P49" s="151">
        <f t="shared" ref="P49:P67" si="30">O49/16*100</f>
        <v>93.75</v>
      </c>
      <c r="S49" s="77">
        <v>3</v>
      </c>
      <c r="T49" s="12">
        <v>4</v>
      </c>
      <c r="U49" s="30">
        <v>3</v>
      </c>
      <c r="V49" s="54">
        <v>2</v>
      </c>
      <c r="W49" s="11">
        <v>4</v>
      </c>
      <c r="X49" s="87">
        <f t="shared" ref="X49:X66" si="31">SUM(S49:W49)</f>
        <v>16</v>
      </c>
      <c r="Y49" s="90">
        <f t="shared" ref="Y49:Y67" si="32">X49/18*100</f>
        <v>88.888888888888886</v>
      </c>
      <c r="Z49" s="11">
        <v>3</v>
      </c>
      <c r="AA49" s="11">
        <v>4</v>
      </c>
      <c r="AB49" s="11">
        <v>1</v>
      </c>
      <c r="AC49" s="11">
        <v>1</v>
      </c>
      <c r="AD49" s="11">
        <v>4</v>
      </c>
      <c r="AE49" s="90">
        <f t="shared" si="26"/>
        <v>13</v>
      </c>
      <c r="AF49" s="90">
        <f t="shared" ref="AF49:AF67" si="33">AE49/13*100</f>
        <v>100</v>
      </c>
      <c r="AG49" s="11">
        <v>2</v>
      </c>
      <c r="AH49" s="11">
        <v>4</v>
      </c>
      <c r="AI49" s="11">
        <v>0</v>
      </c>
      <c r="AJ49" s="11">
        <v>0</v>
      </c>
      <c r="AK49" s="11">
        <v>3</v>
      </c>
      <c r="AL49" s="90">
        <f t="shared" ref="AL49:AL67" si="34">SUM(AG49:AK49)</f>
        <v>9</v>
      </c>
      <c r="AM49" s="151">
        <f t="shared" ref="AM49:AM67" si="35">AL49/11*100</f>
        <v>81.818181818181827</v>
      </c>
      <c r="AN49" s="11">
        <v>4</v>
      </c>
      <c r="AO49" s="11">
        <v>4</v>
      </c>
      <c r="AP49" s="11">
        <v>2</v>
      </c>
      <c r="AQ49" s="36">
        <v>2</v>
      </c>
      <c r="AR49" s="36">
        <v>4</v>
      </c>
      <c r="AS49" s="122">
        <f t="shared" si="27"/>
        <v>16</v>
      </c>
      <c r="AT49" s="152">
        <f t="shared" ref="AT49:AT67" si="36">AS49/17*100</f>
        <v>94.117647058823522</v>
      </c>
    </row>
    <row r="50" spans="1:46" ht="18">
      <c r="A50" s="32">
        <v>40</v>
      </c>
      <c r="B50" s="80" t="s">
        <v>59</v>
      </c>
      <c r="C50" s="57">
        <v>2</v>
      </c>
      <c r="D50" s="57">
        <v>4</v>
      </c>
      <c r="E50" s="57">
        <v>4</v>
      </c>
      <c r="F50" s="57">
        <v>0</v>
      </c>
      <c r="G50" s="11">
        <v>4</v>
      </c>
      <c r="H50" s="159">
        <f t="shared" si="28"/>
        <v>14</v>
      </c>
      <c r="I50" s="91">
        <f t="shared" si="29"/>
        <v>93.333333333333329</v>
      </c>
      <c r="J50" s="11">
        <v>3</v>
      </c>
      <c r="K50" s="11">
        <v>4</v>
      </c>
      <c r="L50" s="11">
        <v>4</v>
      </c>
      <c r="M50" s="160">
        <v>1</v>
      </c>
      <c r="N50" s="160">
        <v>4</v>
      </c>
      <c r="O50" s="154">
        <f t="shared" si="25"/>
        <v>16</v>
      </c>
      <c r="P50" s="151">
        <f t="shared" si="30"/>
        <v>100</v>
      </c>
      <c r="S50" s="77">
        <v>2</v>
      </c>
      <c r="T50" s="12">
        <v>3</v>
      </c>
      <c r="U50" s="30">
        <v>3</v>
      </c>
      <c r="V50" s="54">
        <v>2</v>
      </c>
      <c r="W50" s="11">
        <v>4</v>
      </c>
      <c r="X50" s="87">
        <f t="shared" si="31"/>
        <v>14</v>
      </c>
      <c r="Y50" s="90">
        <f t="shared" si="32"/>
        <v>77.777777777777786</v>
      </c>
      <c r="Z50" s="11">
        <v>3</v>
      </c>
      <c r="AA50" s="11">
        <v>3</v>
      </c>
      <c r="AB50" s="11">
        <v>1</v>
      </c>
      <c r="AC50" s="11">
        <v>1</v>
      </c>
      <c r="AD50" s="11">
        <v>4</v>
      </c>
      <c r="AE50" s="90">
        <f t="shared" si="26"/>
        <v>12</v>
      </c>
      <c r="AF50" s="90">
        <f t="shared" si="33"/>
        <v>92.307692307692307</v>
      </c>
      <c r="AG50" s="11">
        <v>2</v>
      </c>
      <c r="AH50" s="11">
        <v>4</v>
      </c>
      <c r="AI50" s="11">
        <v>1</v>
      </c>
      <c r="AJ50" s="11">
        <v>0</v>
      </c>
      <c r="AK50" s="11">
        <v>3</v>
      </c>
      <c r="AL50" s="90">
        <f t="shared" si="34"/>
        <v>10</v>
      </c>
      <c r="AM50" s="151">
        <f t="shared" si="35"/>
        <v>90.909090909090907</v>
      </c>
      <c r="AN50" s="11">
        <v>3</v>
      </c>
      <c r="AO50" s="11">
        <v>3</v>
      </c>
      <c r="AP50" s="11">
        <v>2</v>
      </c>
      <c r="AQ50" s="36">
        <v>1</v>
      </c>
      <c r="AR50" s="36">
        <v>4</v>
      </c>
      <c r="AS50" s="122">
        <f t="shared" si="27"/>
        <v>13</v>
      </c>
      <c r="AT50" s="152">
        <f t="shared" si="36"/>
        <v>76.470588235294116</v>
      </c>
    </row>
    <row r="51" spans="1:46" ht="18">
      <c r="A51" s="24">
        <v>41</v>
      </c>
      <c r="B51" s="80" t="s">
        <v>60</v>
      </c>
      <c r="C51" s="57">
        <v>2</v>
      </c>
      <c r="D51" s="57">
        <v>4</v>
      </c>
      <c r="E51" s="57">
        <v>4</v>
      </c>
      <c r="F51" s="57">
        <v>0</v>
      </c>
      <c r="G51" s="11">
        <v>4</v>
      </c>
      <c r="H51" s="159">
        <f t="shared" si="28"/>
        <v>14</v>
      </c>
      <c r="I51" s="91">
        <f t="shared" si="29"/>
        <v>93.333333333333329</v>
      </c>
      <c r="J51" s="11">
        <v>2</v>
      </c>
      <c r="K51" s="11">
        <v>4</v>
      </c>
      <c r="L51" s="11">
        <v>4</v>
      </c>
      <c r="M51" s="160">
        <v>1</v>
      </c>
      <c r="N51" s="160">
        <v>4</v>
      </c>
      <c r="O51" s="154">
        <f t="shared" si="25"/>
        <v>15</v>
      </c>
      <c r="P51" s="151">
        <f t="shared" si="30"/>
        <v>93.75</v>
      </c>
      <c r="S51" s="77">
        <v>3</v>
      </c>
      <c r="T51" s="12">
        <v>4</v>
      </c>
      <c r="U51" s="30">
        <v>3</v>
      </c>
      <c r="V51" s="54">
        <v>2</v>
      </c>
      <c r="W51" s="11">
        <v>3</v>
      </c>
      <c r="X51" s="87">
        <f t="shared" si="31"/>
        <v>15</v>
      </c>
      <c r="Y51" s="90">
        <f t="shared" si="32"/>
        <v>83.333333333333343</v>
      </c>
      <c r="Z51" s="11">
        <v>3</v>
      </c>
      <c r="AA51" s="11">
        <v>4</v>
      </c>
      <c r="AB51" s="11">
        <v>1</v>
      </c>
      <c r="AC51" s="11">
        <v>1</v>
      </c>
      <c r="AD51" s="11">
        <v>4</v>
      </c>
      <c r="AE51" s="90">
        <f t="shared" si="26"/>
        <v>13</v>
      </c>
      <c r="AF51" s="90">
        <f t="shared" si="33"/>
        <v>100</v>
      </c>
      <c r="AG51" s="11">
        <v>2</v>
      </c>
      <c r="AH51" s="11">
        <v>4</v>
      </c>
      <c r="AI51" s="11">
        <v>1</v>
      </c>
      <c r="AJ51" s="11">
        <v>0</v>
      </c>
      <c r="AK51" s="11">
        <v>3</v>
      </c>
      <c r="AL51" s="90">
        <f t="shared" si="34"/>
        <v>10</v>
      </c>
      <c r="AM51" s="151">
        <f t="shared" si="35"/>
        <v>90.909090909090907</v>
      </c>
      <c r="AN51" s="11">
        <v>3</v>
      </c>
      <c r="AO51" s="11">
        <v>4</v>
      </c>
      <c r="AP51" s="11">
        <v>2</v>
      </c>
      <c r="AQ51" s="36">
        <v>2</v>
      </c>
      <c r="AR51" s="36">
        <v>4</v>
      </c>
      <c r="AS51" s="122">
        <f t="shared" si="27"/>
        <v>15</v>
      </c>
      <c r="AT51" s="152">
        <f t="shared" si="36"/>
        <v>88.235294117647058</v>
      </c>
    </row>
    <row r="52" spans="1:46" ht="18">
      <c r="A52" s="32">
        <v>42</v>
      </c>
      <c r="B52" s="80" t="s">
        <v>61</v>
      </c>
      <c r="C52" s="57">
        <v>3</v>
      </c>
      <c r="D52" s="12">
        <v>2</v>
      </c>
      <c r="E52" s="57">
        <v>4</v>
      </c>
      <c r="F52" s="57">
        <v>0</v>
      </c>
      <c r="G52" s="11">
        <v>4</v>
      </c>
      <c r="H52" s="159">
        <f t="shared" si="28"/>
        <v>13</v>
      </c>
      <c r="I52" s="91">
        <f t="shared" si="29"/>
        <v>86.666666666666671</v>
      </c>
      <c r="J52" s="11">
        <v>3</v>
      </c>
      <c r="K52" s="11">
        <v>4</v>
      </c>
      <c r="L52" s="11">
        <v>4</v>
      </c>
      <c r="M52" s="160">
        <v>1</v>
      </c>
      <c r="N52" s="160">
        <v>2</v>
      </c>
      <c r="O52" s="154">
        <f t="shared" si="25"/>
        <v>14</v>
      </c>
      <c r="P52" s="151">
        <f t="shared" si="30"/>
        <v>87.5</v>
      </c>
      <c r="S52" s="77">
        <v>3</v>
      </c>
      <c r="T52" s="12">
        <v>2</v>
      </c>
      <c r="U52" s="30">
        <v>3</v>
      </c>
      <c r="V52" s="54">
        <v>2</v>
      </c>
      <c r="W52" s="11">
        <v>3</v>
      </c>
      <c r="X52" s="87">
        <f t="shared" si="31"/>
        <v>13</v>
      </c>
      <c r="Y52" s="90">
        <f t="shared" si="32"/>
        <v>72.222222222222214</v>
      </c>
      <c r="Z52" s="11">
        <v>3</v>
      </c>
      <c r="AA52" s="11">
        <v>4</v>
      </c>
      <c r="AB52" s="11">
        <v>1</v>
      </c>
      <c r="AC52" s="11">
        <v>1</v>
      </c>
      <c r="AD52" s="11">
        <v>3</v>
      </c>
      <c r="AE52" s="90">
        <f t="shared" si="26"/>
        <v>12</v>
      </c>
      <c r="AF52" s="90">
        <f t="shared" si="33"/>
        <v>92.307692307692307</v>
      </c>
      <c r="AG52" s="11">
        <v>3</v>
      </c>
      <c r="AH52" s="11">
        <v>2</v>
      </c>
      <c r="AI52" s="11">
        <v>1</v>
      </c>
      <c r="AJ52" s="11">
        <v>0</v>
      </c>
      <c r="AK52" s="11">
        <v>2</v>
      </c>
      <c r="AL52" s="90">
        <f t="shared" si="34"/>
        <v>8</v>
      </c>
      <c r="AM52" s="151">
        <f t="shared" si="35"/>
        <v>72.727272727272734</v>
      </c>
      <c r="AN52" s="11">
        <v>4</v>
      </c>
      <c r="AO52" s="11">
        <v>2</v>
      </c>
      <c r="AP52" s="11">
        <v>1</v>
      </c>
      <c r="AQ52" s="36">
        <v>2</v>
      </c>
      <c r="AR52" s="36">
        <v>4</v>
      </c>
      <c r="AS52" s="122">
        <f t="shared" si="27"/>
        <v>13</v>
      </c>
      <c r="AT52" s="152">
        <f t="shared" si="36"/>
        <v>76.470588235294116</v>
      </c>
    </row>
    <row r="53" spans="1:46" ht="18">
      <c r="A53" s="24">
        <v>43</v>
      </c>
      <c r="B53" s="80" t="s">
        <v>62</v>
      </c>
      <c r="C53" s="57">
        <v>2</v>
      </c>
      <c r="D53" s="12">
        <v>1</v>
      </c>
      <c r="E53" s="57">
        <v>4</v>
      </c>
      <c r="F53" s="57">
        <v>0</v>
      </c>
      <c r="G53" s="11">
        <v>4</v>
      </c>
      <c r="H53" s="159">
        <f t="shared" si="28"/>
        <v>11</v>
      </c>
      <c r="I53" s="91">
        <f t="shared" si="29"/>
        <v>73.333333333333329</v>
      </c>
      <c r="J53" s="11">
        <v>1</v>
      </c>
      <c r="K53" s="11">
        <v>2</v>
      </c>
      <c r="L53" s="11">
        <v>4</v>
      </c>
      <c r="M53" s="160">
        <v>1</v>
      </c>
      <c r="N53" s="160">
        <v>4</v>
      </c>
      <c r="O53" s="154">
        <f t="shared" si="25"/>
        <v>12</v>
      </c>
      <c r="P53" s="151">
        <f t="shared" si="30"/>
        <v>75</v>
      </c>
      <c r="S53" s="77">
        <v>2</v>
      </c>
      <c r="T53" s="12">
        <v>2</v>
      </c>
      <c r="U53" s="30">
        <v>3</v>
      </c>
      <c r="V53" s="54">
        <v>2</v>
      </c>
      <c r="W53" s="11">
        <v>4</v>
      </c>
      <c r="X53" s="87">
        <f t="shared" si="31"/>
        <v>13</v>
      </c>
      <c r="Y53" s="90">
        <f t="shared" si="32"/>
        <v>72.222222222222214</v>
      </c>
      <c r="Z53" s="11">
        <v>2</v>
      </c>
      <c r="AA53" s="11">
        <v>2</v>
      </c>
      <c r="AB53" s="11">
        <v>1</v>
      </c>
      <c r="AC53" s="11">
        <v>1</v>
      </c>
      <c r="AD53" s="11">
        <v>4</v>
      </c>
      <c r="AE53" s="90">
        <f t="shared" si="26"/>
        <v>10</v>
      </c>
      <c r="AF53" s="90">
        <f t="shared" si="33"/>
        <v>76.923076923076934</v>
      </c>
      <c r="AG53" s="11">
        <v>1</v>
      </c>
      <c r="AH53" s="11">
        <v>1</v>
      </c>
      <c r="AI53" s="11">
        <v>1</v>
      </c>
      <c r="AJ53" s="11">
        <v>0</v>
      </c>
      <c r="AK53" s="11">
        <v>3</v>
      </c>
      <c r="AL53" s="90">
        <f t="shared" si="34"/>
        <v>6</v>
      </c>
      <c r="AM53" s="151">
        <f t="shared" si="35"/>
        <v>54.54545454545454</v>
      </c>
      <c r="AN53" s="11">
        <v>3</v>
      </c>
      <c r="AO53" s="11">
        <v>2</v>
      </c>
      <c r="AP53" s="11">
        <v>2</v>
      </c>
      <c r="AQ53" s="36">
        <v>2</v>
      </c>
      <c r="AR53" s="36">
        <v>4</v>
      </c>
      <c r="AS53" s="122">
        <f t="shared" si="27"/>
        <v>13</v>
      </c>
      <c r="AT53" s="152">
        <f t="shared" si="36"/>
        <v>76.470588235294116</v>
      </c>
    </row>
    <row r="54" spans="1:46" ht="18">
      <c r="A54" s="32">
        <v>44</v>
      </c>
      <c r="B54" s="80" t="s">
        <v>63</v>
      </c>
      <c r="C54" s="57">
        <v>3</v>
      </c>
      <c r="D54" s="12">
        <v>4</v>
      </c>
      <c r="E54" s="57">
        <v>4</v>
      </c>
      <c r="F54" s="57">
        <v>0</v>
      </c>
      <c r="G54" s="11">
        <v>4</v>
      </c>
      <c r="H54" s="159">
        <f t="shared" si="28"/>
        <v>15</v>
      </c>
      <c r="I54" s="91">
        <f t="shared" si="29"/>
        <v>100</v>
      </c>
      <c r="J54" s="11">
        <v>3</v>
      </c>
      <c r="K54" s="11">
        <v>4</v>
      </c>
      <c r="L54" s="11">
        <v>4</v>
      </c>
      <c r="M54" s="160">
        <v>1</v>
      </c>
      <c r="N54" s="160">
        <v>4</v>
      </c>
      <c r="O54" s="154">
        <f t="shared" si="25"/>
        <v>16</v>
      </c>
      <c r="P54" s="151">
        <f t="shared" si="30"/>
        <v>100</v>
      </c>
      <c r="S54" s="77">
        <v>4</v>
      </c>
      <c r="T54" s="12">
        <v>4</v>
      </c>
      <c r="U54" s="30">
        <v>3</v>
      </c>
      <c r="V54" s="54">
        <v>2</v>
      </c>
      <c r="W54" s="11">
        <v>4</v>
      </c>
      <c r="X54" s="87">
        <f t="shared" si="31"/>
        <v>17</v>
      </c>
      <c r="Y54" s="90">
        <f t="shared" si="32"/>
        <v>94.444444444444443</v>
      </c>
      <c r="Z54" s="11">
        <v>3</v>
      </c>
      <c r="AA54" s="11">
        <v>4</v>
      </c>
      <c r="AB54" s="11">
        <v>1</v>
      </c>
      <c r="AC54" s="11">
        <v>1</v>
      </c>
      <c r="AD54" s="11">
        <v>3</v>
      </c>
      <c r="AE54" s="90">
        <f t="shared" si="26"/>
        <v>12</v>
      </c>
      <c r="AF54" s="90">
        <f t="shared" si="33"/>
        <v>92.307692307692307</v>
      </c>
      <c r="AG54" s="11">
        <v>3</v>
      </c>
      <c r="AH54" s="11">
        <v>4</v>
      </c>
      <c r="AI54" s="11">
        <v>1</v>
      </c>
      <c r="AJ54" s="11">
        <v>0</v>
      </c>
      <c r="AK54" s="11">
        <v>3</v>
      </c>
      <c r="AL54" s="90">
        <f t="shared" si="34"/>
        <v>11</v>
      </c>
      <c r="AM54" s="151">
        <f t="shared" si="35"/>
        <v>100</v>
      </c>
      <c r="AN54" s="11">
        <v>4</v>
      </c>
      <c r="AO54" s="11">
        <v>4</v>
      </c>
      <c r="AP54" s="11">
        <v>2</v>
      </c>
      <c r="AQ54" s="36">
        <v>2</v>
      </c>
      <c r="AR54" s="36">
        <v>4</v>
      </c>
      <c r="AS54" s="122">
        <f t="shared" si="27"/>
        <v>16</v>
      </c>
      <c r="AT54" s="152">
        <f t="shared" si="36"/>
        <v>94.117647058823522</v>
      </c>
    </row>
    <row r="55" spans="1:46" ht="18">
      <c r="A55" s="24">
        <v>45</v>
      </c>
      <c r="B55" s="80" t="s">
        <v>64</v>
      </c>
      <c r="C55" s="57">
        <v>3</v>
      </c>
      <c r="D55" s="12">
        <v>4</v>
      </c>
      <c r="E55" s="57">
        <v>3</v>
      </c>
      <c r="F55" s="57">
        <v>0</v>
      </c>
      <c r="G55" s="11">
        <v>4</v>
      </c>
      <c r="H55" s="159">
        <f t="shared" si="28"/>
        <v>14</v>
      </c>
      <c r="I55" s="91">
        <f t="shared" si="29"/>
        <v>93.333333333333329</v>
      </c>
      <c r="J55" s="11">
        <v>3</v>
      </c>
      <c r="K55" s="11">
        <v>3</v>
      </c>
      <c r="L55" s="11">
        <v>4</v>
      </c>
      <c r="M55" s="160">
        <v>1</v>
      </c>
      <c r="N55" s="160">
        <v>4</v>
      </c>
      <c r="O55" s="154">
        <f t="shared" si="25"/>
        <v>15</v>
      </c>
      <c r="P55" s="151">
        <f t="shared" si="30"/>
        <v>93.75</v>
      </c>
      <c r="S55" s="77">
        <v>4</v>
      </c>
      <c r="T55" s="12">
        <v>4</v>
      </c>
      <c r="U55" s="30">
        <v>3</v>
      </c>
      <c r="V55" s="54">
        <v>2</v>
      </c>
      <c r="W55" s="11">
        <v>3</v>
      </c>
      <c r="X55" s="87">
        <f t="shared" si="31"/>
        <v>16</v>
      </c>
      <c r="Y55" s="90">
        <f t="shared" si="32"/>
        <v>88.888888888888886</v>
      </c>
      <c r="Z55" s="11">
        <v>3</v>
      </c>
      <c r="AA55" s="11">
        <v>4</v>
      </c>
      <c r="AB55" s="11">
        <v>1</v>
      </c>
      <c r="AC55" s="11">
        <v>1</v>
      </c>
      <c r="AD55" s="11">
        <v>4</v>
      </c>
      <c r="AE55" s="90">
        <f t="shared" si="26"/>
        <v>13</v>
      </c>
      <c r="AF55" s="90">
        <f t="shared" si="33"/>
        <v>100</v>
      </c>
      <c r="AG55" s="11">
        <v>3</v>
      </c>
      <c r="AH55" s="11">
        <v>2</v>
      </c>
      <c r="AI55" s="11">
        <v>1</v>
      </c>
      <c r="AJ55" s="11">
        <v>0</v>
      </c>
      <c r="AK55" s="11">
        <v>3</v>
      </c>
      <c r="AL55" s="90">
        <f t="shared" si="34"/>
        <v>9</v>
      </c>
      <c r="AM55" s="151">
        <f t="shared" si="35"/>
        <v>81.818181818181827</v>
      </c>
      <c r="AN55" s="11">
        <v>5</v>
      </c>
      <c r="AO55" s="11">
        <v>3</v>
      </c>
      <c r="AP55" s="11">
        <v>2</v>
      </c>
      <c r="AQ55" s="36">
        <v>2</v>
      </c>
      <c r="AR55" s="36">
        <v>4</v>
      </c>
      <c r="AS55" s="122">
        <f t="shared" si="27"/>
        <v>16</v>
      </c>
      <c r="AT55" s="152">
        <f t="shared" si="36"/>
        <v>94.117647058823522</v>
      </c>
    </row>
    <row r="56" spans="1:46" ht="18">
      <c r="A56" s="32">
        <v>46</v>
      </c>
      <c r="B56" s="80" t="s">
        <v>65</v>
      </c>
      <c r="C56" s="57">
        <v>2</v>
      </c>
      <c r="D56" s="12">
        <v>2</v>
      </c>
      <c r="E56" s="57">
        <v>3</v>
      </c>
      <c r="F56" s="57">
        <v>0</v>
      </c>
      <c r="G56" s="11">
        <v>2</v>
      </c>
      <c r="H56" s="159">
        <f t="shared" si="28"/>
        <v>9</v>
      </c>
      <c r="I56" s="91">
        <f t="shared" si="29"/>
        <v>60</v>
      </c>
      <c r="J56" s="11">
        <v>3</v>
      </c>
      <c r="K56" s="11">
        <v>4</v>
      </c>
      <c r="L56" s="11">
        <v>4</v>
      </c>
      <c r="M56" s="160">
        <v>1</v>
      </c>
      <c r="N56" s="160">
        <v>2</v>
      </c>
      <c r="O56" s="154">
        <f t="shared" si="25"/>
        <v>14</v>
      </c>
      <c r="P56" s="151">
        <f t="shared" si="30"/>
        <v>87.5</v>
      </c>
      <c r="S56" s="77">
        <v>4</v>
      </c>
      <c r="T56" s="12">
        <v>4</v>
      </c>
      <c r="U56" s="30">
        <v>3</v>
      </c>
      <c r="V56" s="54">
        <v>2</v>
      </c>
      <c r="W56" s="11">
        <v>4</v>
      </c>
      <c r="X56" s="87">
        <f t="shared" si="31"/>
        <v>17</v>
      </c>
      <c r="Y56" s="90">
        <f t="shared" si="32"/>
        <v>94.444444444444443</v>
      </c>
      <c r="Z56" s="11">
        <v>3</v>
      </c>
      <c r="AA56" s="11">
        <v>4</v>
      </c>
      <c r="AB56" s="11">
        <v>1</v>
      </c>
      <c r="AC56" s="11">
        <v>1</v>
      </c>
      <c r="AD56" s="11">
        <v>4</v>
      </c>
      <c r="AE56" s="90">
        <f t="shared" si="26"/>
        <v>13</v>
      </c>
      <c r="AF56" s="90">
        <f t="shared" si="33"/>
        <v>100</v>
      </c>
      <c r="AG56" s="11">
        <v>3</v>
      </c>
      <c r="AH56" s="11">
        <v>4</v>
      </c>
      <c r="AI56" s="11">
        <v>1</v>
      </c>
      <c r="AJ56" s="11">
        <v>0</v>
      </c>
      <c r="AK56" s="11">
        <v>3</v>
      </c>
      <c r="AL56" s="90">
        <f t="shared" si="34"/>
        <v>11</v>
      </c>
      <c r="AM56" s="151">
        <f t="shared" si="35"/>
        <v>100</v>
      </c>
      <c r="AN56" s="11">
        <v>5</v>
      </c>
      <c r="AO56" s="11">
        <v>4</v>
      </c>
      <c r="AP56" s="11">
        <v>2</v>
      </c>
      <c r="AQ56" s="36">
        <v>2</v>
      </c>
      <c r="AR56" s="36">
        <v>4</v>
      </c>
      <c r="AS56" s="122">
        <f t="shared" si="27"/>
        <v>17</v>
      </c>
      <c r="AT56" s="152">
        <f t="shared" si="36"/>
        <v>100</v>
      </c>
    </row>
    <row r="57" spans="1:46" ht="18">
      <c r="A57" s="24">
        <v>47</v>
      </c>
      <c r="B57" s="80" t="s">
        <v>66</v>
      </c>
      <c r="C57" s="57">
        <v>2</v>
      </c>
      <c r="D57" s="12">
        <v>4</v>
      </c>
      <c r="E57" s="57">
        <v>4</v>
      </c>
      <c r="F57" s="57">
        <v>0</v>
      </c>
      <c r="G57" s="11">
        <v>3</v>
      </c>
      <c r="H57" s="159">
        <f t="shared" si="28"/>
        <v>13</v>
      </c>
      <c r="I57" s="91">
        <f t="shared" si="29"/>
        <v>86.666666666666671</v>
      </c>
      <c r="J57" s="11">
        <v>3</v>
      </c>
      <c r="K57" s="11">
        <v>4</v>
      </c>
      <c r="L57" s="11">
        <v>4</v>
      </c>
      <c r="M57" s="160">
        <v>1</v>
      </c>
      <c r="N57" s="160">
        <v>2</v>
      </c>
      <c r="O57" s="154">
        <f t="shared" si="25"/>
        <v>14</v>
      </c>
      <c r="P57" s="151">
        <f t="shared" si="30"/>
        <v>87.5</v>
      </c>
      <c r="S57" s="77">
        <v>3</v>
      </c>
      <c r="T57" s="12">
        <v>4</v>
      </c>
      <c r="U57" s="30">
        <v>2</v>
      </c>
      <c r="V57" s="54">
        <v>1</v>
      </c>
      <c r="W57" s="11">
        <v>3</v>
      </c>
      <c r="X57" s="87">
        <f t="shared" si="31"/>
        <v>13</v>
      </c>
      <c r="Y57" s="90">
        <f t="shared" si="32"/>
        <v>72.222222222222214</v>
      </c>
      <c r="Z57" s="11">
        <v>2</v>
      </c>
      <c r="AA57" s="11">
        <v>4</v>
      </c>
      <c r="AB57" s="11">
        <v>1</v>
      </c>
      <c r="AC57" s="11">
        <v>1</v>
      </c>
      <c r="AD57" s="11">
        <v>2</v>
      </c>
      <c r="AE57" s="90">
        <f t="shared" si="26"/>
        <v>10</v>
      </c>
      <c r="AF57" s="90">
        <f t="shared" si="33"/>
        <v>76.923076923076934</v>
      </c>
      <c r="AG57" s="11">
        <v>3</v>
      </c>
      <c r="AH57" s="11">
        <v>4</v>
      </c>
      <c r="AI57" s="11">
        <v>0</v>
      </c>
      <c r="AJ57" s="11">
        <v>0</v>
      </c>
      <c r="AK57" s="11">
        <v>1</v>
      </c>
      <c r="AL57" s="90">
        <f t="shared" si="34"/>
        <v>8</v>
      </c>
      <c r="AM57" s="151">
        <f t="shared" si="35"/>
        <v>72.727272727272734</v>
      </c>
      <c r="AN57" s="11">
        <v>5</v>
      </c>
      <c r="AO57" s="11">
        <v>3</v>
      </c>
      <c r="AP57" s="11">
        <v>2</v>
      </c>
      <c r="AQ57" s="36">
        <v>1</v>
      </c>
      <c r="AR57" s="36">
        <v>3</v>
      </c>
      <c r="AS57" s="122">
        <f t="shared" si="27"/>
        <v>14</v>
      </c>
      <c r="AT57" s="152">
        <f t="shared" si="36"/>
        <v>82.35294117647058</v>
      </c>
    </row>
    <row r="58" spans="1:46" ht="18">
      <c r="A58" s="32">
        <v>48</v>
      </c>
      <c r="B58" s="80" t="s">
        <v>67</v>
      </c>
      <c r="C58" s="57">
        <v>3</v>
      </c>
      <c r="D58" s="12">
        <v>4</v>
      </c>
      <c r="E58" s="57">
        <v>4</v>
      </c>
      <c r="F58" s="57">
        <v>0</v>
      </c>
      <c r="G58" s="11">
        <v>4</v>
      </c>
      <c r="H58" s="159">
        <f t="shared" si="28"/>
        <v>15</v>
      </c>
      <c r="I58" s="91">
        <f t="shared" si="29"/>
        <v>100</v>
      </c>
      <c r="J58" s="11">
        <v>3</v>
      </c>
      <c r="K58" s="11">
        <v>4</v>
      </c>
      <c r="L58" s="11">
        <v>4</v>
      </c>
      <c r="M58" s="160">
        <v>1</v>
      </c>
      <c r="N58" s="160">
        <v>4</v>
      </c>
      <c r="O58" s="154">
        <f t="shared" si="25"/>
        <v>16</v>
      </c>
      <c r="P58" s="151">
        <f t="shared" si="30"/>
        <v>100</v>
      </c>
      <c r="S58" s="77">
        <v>4</v>
      </c>
      <c r="T58" s="12">
        <v>3</v>
      </c>
      <c r="U58" s="30">
        <v>3</v>
      </c>
      <c r="V58" s="54">
        <v>1</v>
      </c>
      <c r="W58" s="11">
        <v>4</v>
      </c>
      <c r="X58" s="87">
        <f t="shared" si="31"/>
        <v>15</v>
      </c>
      <c r="Y58" s="90">
        <f t="shared" si="32"/>
        <v>83.333333333333343</v>
      </c>
      <c r="Z58" s="11">
        <v>3</v>
      </c>
      <c r="AA58" s="11">
        <v>4</v>
      </c>
      <c r="AB58" s="11">
        <v>1</v>
      </c>
      <c r="AC58" s="11">
        <v>1</v>
      </c>
      <c r="AD58" s="11">
        <v>4</v>
      </c>
      <c r="AE58" s="90">
        <f t="shared" si="26"/>
        <v>13</v>
      </c>
      <c r="AF58" s="90">
        <f t="shared" si="33"/>
        <v>100</v>
      </c>
      <c r="AG58" s="11">
        <v>3</v>
      </c>
      <c r="AH58" s="11">
        <v>4</v>
      </c>
      <c r="AI58" s="11">
        <v>1</v>
      </c>
      <c r="AJ58" s="11">
        <v>0</v>
      </c>
      <c r="AK58" s="11">
        <v>3</v>
      </c>
      <c r="AL58" s="90">
        <f t="shared" si="34"/>
        <v>11</v>
      </c>
      <c r="AM58" s="151">
        <f t="shared" si="35"/>
        <v>100</v>
      </c>
      <c r="AN58" s="11">
        <v>5</v>
      </c>
      <c r="AO58" s="11">
        <v>4</v>
      </c>
      <c r="AP58" s="11">
        <v>2</v>
      </c>
      <c r="AQ58" s="36">
        <v>1</v>
      </c>
      <c r="AR58" s="36">
        <v>4</v>
      </c>
      <c r="AS58" s="122">
        <f t="shared" si="27"/>
        <v>16</v>
      </c>
      <c r="AT58" s="152">
        <f t="shared" si="36"/>
        <v>94.117647058823522</v>
      </c>
    </row>
    <row r="59" spans="1:46" ht="18">
      <c r="A59" s="24">
        <v>49</v>
      </c>
      <c r="B59" s="80" t="s">
        <v>68</v>
      </c>
      <c r="C59" s="57">
        <v>3</v>
      </c>
      <c r="D59" s="12">
        <v>3</v>
      </c>
      <c r="E59" s="57">
        <v>3</v>
      </c>
      <c r="F59" s="57">
        <v>0</v>
      </c>
      <c r="G59" s="11">
        <v>4</v>
      </c>
      <c r="H59" s="159">
        <f t="shared" si="28"/>
        <v>13</v>
      </c>
      <c r="I59" s="91">
        <f t="shared" si="29"/>
        <v>86.666666666666671</v>
      </c>
      <c r="J59" s="11">
        <v>3</v>
      </c>
      <c r="K59" s="11">
        <v>4</v>
      </c>
      <c r="L59" s="11">
        <v>4</v>
      </c>
      <c r="M59" s="160">
        <v>1</v>
      </c>
      <c r="N59" s="160">
        <v>4</v>
      </c>
      <c r="O59" s="154">
        <f t="shared" si="25"/>
        <v>16</v>
      </c>
      <c r="P59" s="151">
        <f t="shared" si="30"/>
        <v>100</v>
      </c>
      <c r="S59" s="77">
        <v>4</v>
      </c>
      <c r="T59" s="12">
        <v>2</v>
      </c>
      <c r="U59" s="30">
        <v>2</v>
      </c>
      <c r="V59" s="54">
        <v>2</v>
      </c>
      <c r="W59" s="11">
        <v>4</v>
      </c>
      <c r="X59" s="87">
        <f t="shared" si="31"/>
        <v>14</v>
      </c>
      <c r="Y59" s="90">
        <f t="shared" si="32"/>
        <v>77.777777777777786</v>
      </c>
      <c r="Z59" s="11">
        <v>2</v>
      </c>
      <c r="AA59" s="11">
        <v>3</v>
      </c>
      <c r="AB59" s="11">
        <v>1</v>
      </c>
      <c r="AC59" s="11">
        <v>1</v>
      </c>
      <c r="AD59" s="11">
        <v>3</v>
      </c>
      <c r="AE59" s="90">
        <f t="shared" si="26"/>
        <v>10</v>
      </c>
      <c r="AF59" s="90">
        <f t="shared" si="33"/>
        <v>76.923076923076934</v>
      </c>
      <c r="AG59" s="11">
        <v>3</v>
      </c>
      <c r="AH59" s="11">
        <v>2</v>
      </c>
      <c r="AI59" s="11">
        <v>0</v>
      </c>
      <c r="AJ59" s="11">
        <v>0</v>
      </c>
      <c r="AK59" s="11">
        <v>3</v>
      </c>
      <c r="AL59" s="90">
        <f t="shared" si="34"/>
        <v>8</v>
      </c>
      <c r="AM59" s="151">
        <f t="shared" si="35"/>
        <v>72.727272727272734</v>
      </c>
      <c r="AN59" s="11">
        <v>5</v>
      </c>
      <c r="AO59" s="11">
        <v>2</v>
      </c>
      <c r="AP59" s="11">
        <v>2</v>
      </c>
      <c r="AQ59" s="36">
        <v>1</v>
      </c>
      <c r="AR59" s="36">
        <v>4</v>
      </c>
      <c r="AS59" s="122">
        <f t="shared" si="27"/>
        <v>14</v>
      </c>
      <c r="AT59" s="152">
        <f t="shared" si="36"/>
        <v>82.35294117647058</v>
      </c>
    </row>
    <row r="60" spans="1:46" ht="18">
      <c r="A60" s="32">
        <v>50</v>
      </c>
      <c r="B60" s="80" t="s">
        <v>69</v>
      </c>
      <c r="C60" s="57">
        <v>2</v>
      </c>
      <c r="D60" s="12">
        <v>4</v>
      </c>
      <c r="E60" s="57">
        <v>4</v>
      </c>
      <c r="F60" s="57">
        <v>0</v>
      </c>
      <c r="G60" s="11">
        <v>3</v>
      </c>
      <c r="H60" s="159">
        <f t="shared" si="28"/>
        <v>13</v>
      </c>
      <c r="I60" s="91">
        <f t="shared" si="29"/>
        <v>86.666666666666671</v>
      </c>
      <c r="J60" s="11">
        <v>2</v>
      </c>
      <c r="K60" s="11">
        <v>4</v>
      </c>
      <c r="L60" s="11">
        <v>4</v>
      </c>
      <c r="M60" s="160">
        <v>1</v>
      </c>
      <c r="N60" s="160">
        <v>3</v>
      </c>
      <c r="O60" s="154">
        <f t="shared" si="25"/>
        <v>14</v>
      </c>
      <c r="P60" s="151">
        <f t="shared" si="30"/>
        <v>87.5</v>
      </c>
      <c r="S60" s="77">
        <v>3</v>
      </c>
      <c r="T60" s="12">
        <v>4</v>
      </c>
      <c r="U60" s="30">
        <v>3</v>
      </c>
      <c r="V60" s="54">
        <v>2</v>
      </c>
      <c r="W60" s="11">
        <v>2</v>
      </c>
      <c r="X60" s="87">
        <f t="shared" si="31"/>
        <v>14</v>
      </c>
      <c r="Y60" s="90">
        <f t="shared" si="32"/>
        <v>77.777777777777786</v>
      </c>
      <c r="Z60" s="11">
        <v>3</v>
      </c>
      <c r="AA60" s="11">
        <v>4</v>
      </c>
      <c r="AB60" s="11">
        <v>1</v>
      </c>
      <c r="AC60" s="11">
        <v>1</v>
      </c>
      <c r="AD60" s="11">
        <v>3</v>
      </c>
      <c r="AE60" s="90">
        <f t="shared" si="26"/>
        <v>12</v>
      </c>
      <c r="AF60" s="90">
        <f t="shared" si="33"/>
        <v>92.307692307692307</v>
      </c>
      <c r="AG60" s="11">
        <v>3</v>
      </c>
      <c r="AH60" s="11">
        <v>4</v>
      </c>
      <c r="AI60" s="11">
        <v>1</v>
      </c>
      <c r="AJ60" s="11">
        <v>0</v>
      </c>
      <c r="AK60" s="11">
        <v>2</v>
      </c>
      <c r="AL60" s="90">
        <f t="shared" si="34"/>
        <v>10</v>
      </c>
      <c r="AM60" s="151">
        <f t="shared" si="35"/>
        <v>90.909090909090907</v>
      </c>
      <c r="AN60" s="11">
        <v>5</v>
      </c>
      <c r="AO60" s="11">
        <v>4</v>
      </c>
      <c r="AP60" s="11">
        <v>2</v>
      </c>
      <c r="AQ60" s="36">
        <v>1</v>
      </c>
      <c r="AR60" s="36">
        <v>3</v>
      </c>
      <c r="AS60" s="122">
        <f t="shared" si="27"/>
        <v>15</v>
      </c>
      <c r="AT60" s="152">
        <f t="shared" si="36"/>
        <v>88.235294117647058</v>
      </c>
    </row>
    <row r="61" spans="1:46" ht="18">
      <c r="A61" s="24">
        <v>51</v>
      </c>
      <c r="B61" s="80" t="s">
        <v>70</v>
      </c>
      <c r="C61" s="57">
        <v>2</v>
      </c>
      <c r="D61" s="12">
        <v>4</v>
      </c>
      <c r="E61" s="57">
        <v>3</v>
      </c>
      <c r="F61" s="57">
        <v>0</v>
      </c>
      <c r="G61" s="11">
        <v>4</v>
      </c>
      <c r="H61" s="159">
        <f t="shared" si="28"/>
        <v>13</v>
      </c>
      <c r="I61" s="91">
        <f t="shared" si="29"/>
        <v>86.666666666666671</v>
      </c>
      <c r="J61" s="11">
        <v>3</v>
      </c>
      <c r="K61" s="11">
        <v>3</v>
      </c>
      <c r="L61" s="11">
        <v>4</v>
      </c>
      <c r="M61" s="160">
        <v>1</v>
      </c>
      <c r="N61" s="160">
        <v>4</v>
      </c>
      <c r="O61" s="154">
        <f t="shared" si="25"/>
        <v>15</v>
      </c>
      <c r="P61" s="151">
        <f t="shared" si="30"/>
        <v>93.75</v>
      </c>
      <c r="S61" s="77">
        <v>4</v>
      </c>
      <c r="T61" s="12">
        <v>4</v>
      </c>
      <c r="U61" s="30">
        <v>3</v>
      </c>
      <c r="V61" s="54">
        <v>0</v>
      </c>
      <c r="W61" s="11">
        <v>4</v>
      </c>
      <c r="X61" s="87">
        <f t="shared" si="31"/>
        <v>15</v>
      </c>
      <c r="Y61" s="90">
        <f t="shared" si="32"/>
        <v>83.333333333333343</v>
      </c>
      <c r="Z61" s="11">
        <v>3</v>
      </c>
      <c r="AA61" s="11">
        <v>4</v>
      </c>
      <c r="AB61" s="11">
        <v>1</v>
      </c>
      <c r="AC61" s="11">
        <v>1</v>
      </c>
      <c r="AD61" s="11">
        <v>4</v>
      </c>
      <c r="AE61" s="90">
        <f t="shared" si="26"/>
        <v>13</v>
      </c>
      <c r="AF61" s="90">
        <f t="shared" si="33"/>
        <v>100</v>
      </c>
      <c r="AG61" s="11">
        <v>0</v>
      </c>
      <c r="AH61" s="11">
        <v>4</v>
      </c>
      <c r="AI61" s="11">
        <v>1</v>
      </c>
      <c r="AJ61" s="11">
        <v>0</v>
      </c>
      <c r="AK61" s="11">
        <v>3</v>
      </c>
      <c r="AL61" s="90">
        <f t="shared" si="34"/>
        <v>8</v>
      </c>
      <c r="AM61" s="151">
        <f t="shared" si="35"/>
        <v>72.727272727272734</v>
      </c>
      <c r="AN61" s="11">
        <v>5</v>
      </c>
      <c r="AO61" s="11">
        <v>4</v>
      </c>
      <c r="AP61" s="11">
        <v>2</v>
      </c>
      <c r="AQ61" s="36">
        <v>1</v>
      </c>
      <c r="AR61" s="36">
        <v>4</v>
      </c>
      <c r="AS61" s="122">
        <f t="shared" si="27"/>
        <v>16</v>
      </c>
      <c r="AT61" s="152">
        <f t="shared" si="36"/>
        <v>94.117647058823522</v>
      </c>
    </row>
    <row r="62" spans="1:46" ht="18">
      <c r="A62" s="32">
        <v>52</v>
      </c>
      <c r="B62" s="80" t="s">
        <v>71</v>
      </c>
      <c r="C62" s="57">
        <v>3</v>
      </c>
      <c r="D62" s="12">
        <v>4</v>
      </c>
      <c r="E62" s="57">
        <v>4</v>
      </c>
      <c r="F62" s="57">
        <v>0</v>
      </c>
      <c r="G62" s="11">
        <v>4</v>
      </c>
      <c r="H62" s="159">
        <f t="shared" si="28"/>
        <v>15</v>
      </c>
      <c r="I62" s="91">
        <f t="shared" si="29"/>
        <v>100</v>
      </c>
      <c r="J62" s="11">
        <v>2</v>
      </c>
      <c r="K62" s="11">
        <v>4</v>
      </c>
      <c r="L62" s="11">
        <v>4</v>
      </c>
      <c r="M62" s="160">
        <v>1</v>
      </c>
      <c r="N62" s="160">
        <v>4</v>
      </c>
      <c r="O62" s="154">
        <f t="shared" si="25"/>
        <v>15</v>
      </c>
      <c r="P62" s="151">
        <f t="shared" si="30"/>
        <v>93.75</v>
      </c>
      <c r="S62" s="77">
        <v>3</v>
      </c>
      <c r="T62" s="12">
        <v>4</v>
      </c>
      <c r="U62" s="30">
        <v>3</v>
      </c>
      <c r="V62" s="54">
        <v>2</v>
      </c>
      <c r="W62" s="11">
        <v>4</v>
      </c>
      <c r="X62" s="87">
        <f t="shared" si="31"/>
        <v>16</v>
      </c>
      <c r="Y62" s="90">
        <f t="shared" si="32"/>
        <v>88.888888888888886</v>
      </c>
      <c r="Z62" s="11">
        <v>1</v>
      </c>
      <c r="AA62" s="11">
        <v>4</v>
      </c>
      <c r="AB62" s="11">
        <v>1</v>
      </c>
      <c r="AC62" s="11">
        <v>1</v>
      </c>
      <c r="AD62" s="11">
        <v>4</v>
      </c>
      <c r="AE62" s="90">
        <f t="shared" si="26"/>
        <v>11</v>
      </c>
      <c r="AF62" s="90">
        <f t="shared" si="33"/>
        <v>84.615384615384613</v>
      </c>
      <c r="AG62" s="11">
        <v>1</v>
      </c>
      <c r="AH62" s="11">
        <v>3</v>
      </c>
      <c r="AI62" s="11">
        <v>1</v>
      </c>
      <c r="AJ62" s="11">
        <v>0</v>
      </c>
      <c r="AK62" s="11">
        <v>3</v>
      </c>
      <c r="AL62" s="90">
        <f t="shared" si="34"/>
        <v>8</v>
      </c>
      <c r="AM62" s="151">
        <f t="shared" si="35"/>
        <v>72.727272727272734</v>
      </c>
      <c r="AN62" s="11">
        <v>4</v>
      </c>
      <c r="AO62" s="11">
        <v>4</v>
      </c>
      <c r="AP62" s="11">
        <v>2</v>
      </c>
      <c r="AQ62" s="36">
        <v>2</v>
      </c>
      <c r="AR62" s="36">
        <v>4</v>
      </c>
      <c r="AS62" s="122">
        <f t="shared" si="27"/>
        <v>16</v>
      </c>
      <c r="AT62" s="152">
        <f t="shared" si="36"/>
        <v>94.117647058823522</v>
      </c>
    </row>
    <row r="63" spans="1:46" ht="18">
      <c r="A63" s="24">
        <v>53</v>
      </c>
      <c r="B63" s="80" t="s">
        <v>72</v>
      </c>
      <c r="C63" s="57">
        <v>3</v>
      </c>
      <c r="D63" s="12">
        <v>4</v>
      </c>
      <c r="E63" s="57">
        <v>4</v>
      </c>
      <c r="F63" s="57">
        <v>0</v>
      </c>
      <c r="G63" s="11">
        <v>4</v>
      </c>
      <c r="H63" s="159">
        <f t="shared" si="28"/>
        <v>15</v>
      </c>
      <c r="I63" s="91">
        <f t="shared" si="29"/>
        <v>100</v>
      </c>
      <c r="J63" s="11">
        <v>3</v>
      </c>
      <c r="K63" s="11">
        <v>3</v>
      </c>
      <c r="L63" s="11">
        <v>4</v>
      </c>
      <c r="M63" s="160">
        <v>1</v>
      </c>
      <c r="N63" s="160">
        <v>4</v>
      </c>
      <c r="O63" s="154">
        <f t="shared" si="25"/>
        <v>15</v>
      </c>
      <c r="P63" s="151">
        <f t="shared" si="30"/>
        <v>93.75</v>
      </c>
      <c r="S63" s="77">
        <v>4</v>
      </c>
      <c r="T63" s="12">
        <v>4</v>
      </c>
      <c r="U63" s="30">
        <v>3</v>
      </c>
      <c r="V63" s="54">
        <v>2</v>
      </c>
      <c r="W63" s="11">
        <v>3</v>
      </c>
      <c r="X63" s="87">
        <f t="shared" si="31"/>
        <v>16</v>
      </c>
      <c r="Y63" s="90">
        <f t="shared" si="32"/>
        <v>88.888888888888886</v>
      </c>
      <c r="Z63" s="11">
        <v>3</v>
      </c>
      <c r="AA63" s="11">
        <v>4</v>
      </c>
      <c r="AB63" s="11">
        <v>1</v>
      </c>
      <c r="AC63" s="11">
        <v>1</v>
      </c>
      <c r="AD63" s="11">
        <v>2</v>
      </c>
      <c r="AE63" s="90">
        <f t="shared" si="26"/>
        <v>11</v>
      </c>
      <c r="AF63" s="90">
        <f t="shared" si="33"/>
        <v>84.615384615384613</v>
      </c>
      <c r="AG63" s="11">
        <v>1</v>
      </c>
      <c r="AH63" s="11">
        <v>3</v>
      </c>
      <c r="AI63" s="11">
        <v>1</v>
      </c>
      <c r="AJ63" s="11">
        <v>0</v>
      </c>
      <c r="AK63" s="11">
        <v>3</v>
      </c>
      <c r="AL63" s="90">
        <f t="shared" si="34"/>
        <v>8</v>
      </c>
      <c r="AM63" s="151">
        <f t="shared" si="35"/>
        <v>72.727272727272734</v>
      </c>
      <c r="AN63" s="11">
        <v>5</v>
      </c>
      <c r="AO63" s="11">
        <v>4</v>
      </c>
      <c r="AP63" s="11">
        <v>1</v>
      </c>
      <c r="AQ63" s="36">
        <v>2</v>
      </c>
      <c r="AR63" s="36">
        <v>3</v>
      </c>
      <c r="AS63" s="122">
        <f t="shared" si="27"/>
        <v>15</v>
      </c>
      <c r="AT63" s="152">
        <f t="shared" si="36"/>
        <v>88.235294117647058</v>
      </c>
    </row>
    <row r="64" spans="1:46" ht="18">
      <c r="A64" s="32">
        <v>54</v>
      </c>
      <c r="B64" s="80" t="s">
        <v>73</v>
      </c>
      <c r="C64" s="57">
        <v>3</v>
      </c>
      <c r="D64" s="12">
        <v>4</v>
      </c>
      <c r="E64" s="57">
        <v>4</v>
      </c>
      <c r="F64" s="57">
        <v>0</v>
      </c>
      <c r="G64" s="11">
        <v>4</v>
      </c>
      <c r="H64" s="159">
        <f t="shared" si="28"/>
        <v>15</v>
      </c>
      <c r="I64" s="91">
        <f t="shared" si="29"/>
        <v>100</v>
      </c>
      <c r="J64" s="11">
        <v>3</v>
      </c>
      <c r="K64" s="11">
        <v>4</v>
      </c>
      <c r="L64" s="11">
        <v>4</v>
      </c>
      <c r="M64" s="160">
        <v>1</v>
      </c>
      <c r="N64" s="160">
        <v>4</v>
      </c>
      <c r="O64" s="154">
        <f t="shared" si="25"/>
        <v>16</v>
      </c>
      <c r="P64" s="151">
        <f t="shared" si="30"/>
        <v>100</v>
      </c>
      <c r="S64" s="77">
        <v>4</v>
      </c>
      <c r="T64" s="12">
        <v>4</v>
      </c>
      <c r="U64" s="30">
        <v>3</v>
      </c>
      <c r="V64" s="54">
        <v>2</v>
      </c>
      <c r="W64" s="11">
        <v>4</v>
      </c>
      <c r="X64" s="87">
        <f t="shared" si="31"/>
        <v>17</v>
      </c>
      <c r="Y64" s="90">
        <f t="shared" si="32"/>
        <v>94.444444444444443</v>
      </c>
      <c r="Z64" s="11">
        <v>3</v>
      </c>
      <c r="AA64" s="11">
        <v>4</v>
      </c>
      <c r="AB64" s="11">
        <v>1</v>
      </c>
      <c r="AC64" s="11">
        <v>1</v>
      </c>
      <c r="AD64" s="11">
        <v>4</v>
      </c>
      <c r="AE64" s="90">
        <f t="shared" si="26"/>
        <v>13</v>
      </c>
      <c r="AF64" s="90">
        <f t="shared" si="33"/>
        <v>100</v>
      </c>
      <c r="AG64" s="11">
        <v>3</v>
      </c>
      <c r="AH64" s="11">
        <v>4</v>
      </c>
      <c r="AI64" s="11">
        <v>1</v>
      </c>
      <c r="AJ64" s="11">
        <v>0</v>
      </c>
      <c r="AK64" s="11">
        <v>3</v>
      </c>
      <c r="AL64" s="90">
        <f t="shared" si="34"/>
        <v>11</v>
      </c>
      <c r="AM64" s="151">
        <f t="shared" si="35"/>
        <v>100</v>
      </c>
      <c r="AN64" s="11">
        <v>5</v>
      </c>
      <c r="AO64" s="11">
        <v>4</v>
      </c>
      <c r="AP64" s="11">
        <v>1</v>
      </c>
      <c r="AQ64" s="36">
        <v>2</v>
      </c>
      <c r="AR64" s="36">
        <v>4</v>
      </c>
      <c r="AS64" s="122">
        <f t="shared" si="27"/>
        <v>16</v>
      </c>
      <c r="AT64" s="152">
        <f t="shared" si="36"/>
        <v>94.117647058823522</v>
      </c>
    </row>
    <row r="65" spans="1:46" ht="18">
      <c r="A65" s="24">
        <v>55</v>
      </c>
      <c r="B65" s="80" t="s">
        <v>74</v>
      </c>
      <c r="C65" s="57">
        <v>3</v>
      </c>
      <c r="D65" s="12">
        <v>4</v>
      </c>
      <c r="E65" s="57">
        <v>4</v>
      </c>
      <c r="F65" s="57">
        <v>0</v>
      </c>
      <c r="G65" s="11">
        <v>4</v>
      </c>
      <c r="H65" s="159">
        <f t="shared" si="28"/>
        <v>15</v>
      </c>
      <c r="I65" s="91">
        <f t="shared" si="29"/>
        <v>100</v>
      </c>
      <c r="J65" s="11">
        <v>3</v>
      </c>
      <c r="K65" s="11">
        <v>4</v>
      </c>
      <c r="L65" s="11">
        <v>4</v>
      </c>
      <c r="M65" s="160">
        <v>1</v>
      </c>
      <c r="N65" s="160">
        <v>4</v>
      </c>
      <c r="O65" s="154">
        <f t="shared" si="25"/>
        <v>16</v>
      </c>
      <c r="P65" s="151">
        <f t="shared" si="30"/>
        <v>100</v>
      </c>
      <c r="S65" s="77">
        <v>4</v>
      </c>
      <c r="T65" s="12">
        <v>4</v>
      </c>
      <c r="U65" s="30">
        <v>2</v>
      </c>
      <c r="V65" s="54">
        <v>2</v>
      </c>
      <c r="W65" s="11">
        <v>4</v>
      </c>
      <c r="X65" s="87">
        <f t="shared" si="31"/>
        <v>16</v>
      </c>
      <c r="Y65" s="90">
        <f t="shared" si="32"/>
        <v>88.888888888888886</v>
      </c>
      <c r="Z65" s="11">
        <v>3</v>
      </c>
      <c r="AA65" s="11">
        <v>4</v>
      </c>
      <c r="AB65" s="11">
        <v>1</v>
      </c>
      <c r="AC65" s="11">
        <v>1</v>
      </c>
      <c r="AD65" s="11">
        <v>4</v>
      </c>
      <c r="AE65" s="90">
        <f t="shared" si="26"/>
        <v>13</v>
      </c>
      <c r="AF65" s="90">
        <f t="shared" si="33"/>
        <v>100</v>
      </c>
      <c r="AG65" s="11">
        <v>2</v>
      </c>
      <c r="AH65" s="11">
        <v>4</v>
      </c>
      <c r="AI65" s="11">
        <v>0</v>
      </c>
      <c r="AJ65" s="11">
        <v>0</v>
      </c>
      <c r="AK65" s="11">
        <v>3</v>
      </c>
      <c r="AL65" s="90">
        <f t="shared" si="34"/>
        <v>9</v>
      </c>
      <c r="AM65" s="151">
        <f t="shared" si="35"/>
        <v>81.818181818181827</v>
      </c>
      <c r="AN65" s="11">
        <v>5</v>
      </c>
      <c r="AO65" s="11">
        <v>4</v>
      </c>
      <c r="AP65" s="11">
        <v>2</v>
      </c>
      <c r="AQ65" s="36">
        <v>2</v>
      </c>
      <c r="AR65" s="36">
        <v>4</v>
      </c>
      <c r="AS65" s="122">
        <f t="shared" si="27"/>
        <v>17</v>
      </c>
      <c r="AT65" s="152">
        <f t="shared" si="36"/>
        <v>100</v>
      </c>
    </row>
    <row r="66" spans="1:46" ht="18.75" thickBot="1">
      <c r="A66" s="157">
        <v>56</v>
      </c>
      <c r="B66" s="158" t="s">
        <v>94</v>
      </c>
      <c r="C66" s="11">
        <v>3</v>
      </c>
      <c r="D66" s="11">
        <v>4</v>
      </c>
      <c r="E66" s="11">
        <v>4</v>
      </c>
      <c r="F66" s="57">
        <v>0</v>
      </c>
      <c r="G66" s="11">
        <v>4</v>
      </c>
      <c r="H66" s="159">
        <f t="shared" si="28"/>
        <v>15</v>
      </c>
      <c r="I66" s="91">
        <f t="shared" si="29"/>
        <v>100</v>
      </c>
      <c r="J66" s="11">
        <v>3</v>
      </c>
      <c r="K66" s="11">
        <v>4</v>
      </c>
      <c r="L66" s="11">
        <v>4</v>
      </c>
      <c r="M66" s="160">
        <v>1</v>
      </c>
      <c r="N66" s="11">
        <v>4</v>
      </c>
      <c r="O66" s="154">
        <f t="shared" si="25"/>
        <v>16</v>
      </c>
      <c r="P66" s="151">
        <f t="shared" si="30"/>
        <v>100</v>
      </c>
      <c r="Q66">
        <f>SUM(J66:O66)</f>
        <v>32</v>
      </c>
      <c r="S66" s="92">
        <v>4</v>
      </c>
      <c r="T66" s="61">
        <v>4</v>
      </c>
      <c r="U66" s="63">
        <v>3</v>
      </c>
      <c r="V66" s="153">
        <v>2</v>
      </c>
      <c r="W66" s="11">
        <v>4</v>
      </c>
      <c r="X66" s="87">
        <f t="shared" si="31"/>
        <v>17</v>
      </c>
      <c r="Y66" s="90">
        <f t="shared" si="32"/>
        <v>94.444444444444443</v>
      </c>
      <c r="Z66" s="11">
        <v>3</v>
      </c>
      <c r="AA66" s="11">
        <v>4</v>
      </c>
      <c r="AB66" s="11">
        <v>1</v>
      </c>
      <c r="AC66" s="11">
        <v>1</v>
      </c>
      <c r="AD66" s="11">
        <v>4</v>
      </c>
      <c r="AE66" s="90">
        <f t="shared" si="26"/>
        <v>13</v>
      </c>
      <c r="AF66" s="90">
        <f t="shared" si="33"/>
        <v>100</v>
      </c>
      <c r="AG66" s="11">
        <v>2</v>
      </c>
      <c r="AH66" s="11">
        <v>4</v>
      </c>
      <c r="AI66" s="11">
        <v>1</v>
      </c>
      <c r="AJ66" s="11">
        <v>0</v>
      </c>
      <c r="AK66" s="11">
        <v>3</v>
      </c>
      <c r="AL66" s="90">
        <f t="shared" si="34"/>
        <v>10</v>
      </c>
      <c r="AM66" s="151">
        <f t="shared" si="35"/>
        <v>90.909090909090907</v>
      </c>
      <c r="AN66" s="11">
        <v>5</v>
      </c>
      <c r="AO66" s="11">
        <v>4</v>
      </c>
      <c r="AP66" s="11">
        <v>2</v>
      </c>
      <c r="AQ66" s="36">
        <v>2</v>
      </c>
      <c r="AR66" s="36">
        <v>3</v>
      </c>
      <c r="AS66" s="122">
        <f t="shared" si="27"/>
        <v>16</v>
      </c>
      <c r="AT66" s="152">
        <f t="shared" si="36"/>
        <v>94.117647058823522</v>
      </c>
    </row>
    <row r="67" spans="1:46">
      <c r="A67" s="187">
        <v>59</v>
      </c>
      <c r="G67" s="184">
        <v>4</v>
      </c>
      <c r="H67">
        <v>4</v>
      </c>
      <c r="I67" s="91">
        <f t="shared" si="29"/>
        <v>26.666666666666668</v>
      </c>
      <c r="N67" s="184">
        <v>4</v>
      </c>
      <c r="O67">
        <v>4</v>
      </c>
      <c r="P67" s="151">
        <f t="shared" si="30"/>
        <v>25</v>
      </c>
      <c r="W67" s="184">
        <v>4</v>
      </c>
      <c r="X67">
        <v>4</v>
      </c>
      <c r="Y67" s="90">
        <f t="shared" si="32"/>
        <v>22.222222222222221</v>
      </c>
      <c r="AC67" s="184">
        <v>2</v>
      </c>
      <c r="AD67" s="184">
        <v>4</v>
      </c>
      <c r="AE67">
        <v>6</v>
      </c>
      <c r="AF67" s="90">
        <f t="shared" si="33"/>
        <v>46.153846153846153</v>
      </c>
      <c r="AK67" s="184">
        <v>3</v>
      </c>
      <c r="AL67" s="90">
        <f t="shared" si="34"/>
        <v>3</v>
      </c>
      <c r="AM67" s="151">
        <f t="shared" si="35"/>
        <v>27.27272727272727</v>
      </c>
      <c r="AR67" s="197">
        <v>4</v>
      </c>
      <c r="AS67">
        <v>4</v>
      </c>
      <c r="AT67" s="152">
        <f t="shared" si="36"/>
        <v>23.52941176470588</v>
      </c>
    </row>
    <row r="68" spans="1:46">
      <c r="AC68" s="184"/>
      <c r="AD68" s="95"/>
    </row>
  </sheetData>
  <mergeCells count="8">
    <mergeCell ref="AG2:AM2"/>
    <mergeCell ref="AN2:AT2"/>
    <mergeCell ref="A2:A4"/>
    <mergeCell ref="B2:B4"/>
    <mergeCell ref="C2:I2"/>
    <mergeCell ref="J2:P2"/>
    <mergeCell ref="S2:Y2"/>
    <mergeCell ref="Z2:A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66"/>
  <sheetViews>
    <sheetView workbookViewId="0">
      <selection activeCell="I14" sqref="I14"/>
    </sheetView>
  </sheetViews>
  <sheetFormatPr defaultRowHeight="15"/>
  <cols>
    <col min="2" max="2" width="34.42578125" customWidth="1"/>
  </cols>
  <sheetData>
    <row r="1" spans="1:66" ht="15.75" thickBot="1"/>
    <row r="2" spans="1:66" ht="16.5" thickTop="1" thickBot="1">
      <c r="A2" s="203" t="s">
        <v>1</v>
      </c>
      <c r="B2" s="206" t="s">
        <v>2</v>
      </c>
      <c r="C2" s="245" t="s">
        <v>3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46"/>
      <c r="O2" s="247" t="s">
        <v>4</v>
      </c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48"/>
      <c r="AB2" s="256" t="s">
        <v>5</v>
      </c>
      <c r="AC2" s="233"/>
      <c r="AD2" s="233"/>
      <c r="AE2" s="233"/>
      <c r="AF2" s="233"/>
      <c r="AG2" s="233"/>
      <c r="AH2" s="233"/>
      <c r="AI2" s="233"/>
      <c r="AJ2" s="233"/>
      <c r="AK2" s="233"/>
      <c r="AL2" s="257"/>
      <c r="AM2" s="249" t="s">
        <v>6</v>
      </c>
      <c r="AN2" s="250"/>
      <c r="AO2" s="250"/>
      <c r="AP2" s="250"/>
      <c r="AQ2" s="250"/>
      <c r="AR2" s="250"/>
      <c r="AS2" s="250"/>
      <c r="AT2" s="250"/>
      <c r="AU2" s="250"/>
      <c r="AV2" s="251"/>
      <c r="AW2" s="255" t="s">
        <v>7</v>
      </c>
      <c r="AX2" s="221"/>
      <c r="AY2" s="221"/>
      <c r="AZ2" s="221"/>
      <c r="BA2" s="221"/>
      <c r="BB2" s="221"/>
      <c r="BC2" s="221"/>
      <c r="BD2" s="221"/>
      <c r="BE2" s="222"/>
      <c r="BF2" s="223" t="s">
        <v>87</v>
      </c>
      <c r="BG2" s="224"/>
      <c r="BH2" s="224"/>
      <c r="BI2" s="224"/>
      <c r="BJ2" s="224"/>
      <c r="BK2" s="224"/>
      <c r="BL2" s="224"/>
      <c r="BM2" s="224"/>
      <c r="BN2" s="224"/>
    </row>
    <row r="3" spans="1:66" ht="16.5" thickTop="1" thickBot="1">
      <c r="A3" s="204"/>
      <c r="B3" s="207"/>
      <c r="C3" s="68" t="s">
        <v>11</v>
      </c>
      <c r="D3" s="69" t="s">
        <v>12</v>
      </c>
      <c r="E3" s="69" t="s">
        <v>88</v>
      </c>
      <c r="F3" s="69"/>
      <c r="G3" s="69"/>
      <c r="H3" s="69"/>
      <c r="I3" s="69"/>
      <c r="J3" s="69"/>
      <c r="K3" s="69"/>
      <c r="L3" s="69"/>
      <c r="M3" s="69" t="s">
        <v>19</v>
      </c>
      <c r="N3" s="70" t="s">
        <v>14</v>
      </c>
      <c r="O3" s="71" t="s">
        <v>11</v>
      </c>
      <c r="P3" s="72" t="s">
        <v>89</v>
      </c>
      <c r="Q3" s="72"/>
      <c r="R3" s="72"/>
      <c r="S3" s="72"/>
      <c r="T3" s="72"/>
      <c r="U3" s="72"/>
      <c r="V3" s="72"/>
      <c r="W3" s="72"/>
      <c r="X3" s="72"/>
      <c r="Y3" s="72"/>
      <c r="Z3" s="72" t="s">
        <v>19</v>
      </c>
      <c r="AA3" s="73" t="s">
        <v>14</v>
      </c>
      <c r="AB3" s="96" t="s">
        <v>11</v>
      </c>
      <c r="AC3" s="97" t="s">
        <v>12</v>
      </c>
      <c r="AD3" s="97"/>
      <c r="AE3" s="97"/>
      <c r="AF3" s="97"/>
      <c r="AG3" s="97"/>
      <c r="AH3" s="97"/>
      <c r="AI3" s="97"/>
      <c r="AJ3" s="97"/>
      <c r="AK3" s="97" t="s">
        <v>19</v>
      </c>
      <c r="AL3" s="98" t="s">
        <v>14</v>
      </c>
      <c r="AM3" s="68" t="s">
        <v>11</v>
      </c>
      <c r="AN3" s="99" t="s">
        <v>16</v>
      </c>
      <c r="AO3" s="99" t="s">
        <v>77</v>
      </c>
      <c r="AP3" s="99"/>
      <c r="AQ3" s="99"/>
      <c r="AR3" s="99"/>
      <c r="AS3" s="99"/>
      <c r="AT3" s="99"/>
      <c r="AU3" s="99" t="s">
        <v>19</v>
      </c>
      <c r="AV3" s="100" t="s">
        <v>14</v>
      </c>
      <c r="AW3" s="101" t="s">
        <v>11</v>
      </c>
      <c r="AX3" s="102" t="s">
        <v>12</v>
      </c>
      <c r="AY3" s="102"/>
      <c r="AZ3" s="102"/>
      <c r="BA3" s="102"/>
      <c r="BB3" s="102"/>
      <c r="BC3" s="102"/>
      <c r="BD3" s="102" t="s">
        <v>19</v>
      </c>
      <c r="BE3" s="103" t="s">
        <v>14</v>
      </c>
      <c r="BF3" s="104" t="s">
        <v>11</v>
      </c>
      <c r="BG3" s="105" t="s">
        <v>12</v>
      </c>
      <c r="BH3" s="105" t="s">
        <v>77</v>
      </c>
      <c r="BI3" s="106"/>
      <c r="BJ3" s="106"/>
      <c r="BK3" s="106"/>
      <c r="BL3" s="106"/>
      <c r="BM3" s="105" t="s">
        <v>19</v>
      </c>
      <c r="BN3" s="107" t="s">
        <v>14</v>
      </c>
    </row>
    <row r="4" spans="1:66" ht="15.75" thickBot="1">
      <c r="A4" s="205"/>
      <c r="B4" s="208"/>
      <c r="C4" s="74">
        <v>5</v>
      </c>
      <c r="D4" s="16">
        <v>8</v>
      </c>
      <c r="E4" s="16">
        <v>2</v>
      </c>
      <c r="F4" s="22"/>
      <c r="G4" s="16"/>
      <c r="H4" s="16"/>
      <c r="I4" s="16"/>
      <c r="J4" s="16"/>
      <c r="K4" s="16"/>
      <c r="L4" s="29"/>
      <c r="M4" s="29">
        <v>15</v>
      </c>
      <c r="N4" s="75">
        <f>M4/15*100</f>
        <v>100</v>
      </c>
      <c r="O4" s="74">
        <v>5</v>
      </c>
      <c r="P4" s="16">
        <v>10</v>
      </c>
      <c r="Q4" s="16"/>
      <c r="R4" s="22"/>
      <c r="S4" s="16"/>
      <c r="T4" s="29"/>
      <c r="U4" s="16"/>
      <c r="V4" s="16"/>
      <c r="W4" s="16"/>
      <c r="X4" s="29"/>
      <c r="Y4" s="29"/>
      <c r="Z4" s="29">
        <f>SUM(O4:Y4)</f>
        <v>15</v>
      </c>
      <c r="AA4" s="75">
        <f>Z4/15*100</f>
        <v>100</v>
      </c>
      <c r="AB4" s="74">
        <v>4</v>
      </c>
      <c r="AC4" s="22">
        <v>10</v>
      </c>
      <c r="AD4" s="16"/>
      <c r="AE4" s="22"/>
      <c r="AF4" s="16"/>
      <c r="AG4" s="22"/>
      <c r="AH4" s="16"/>
      <c r="AI4" s="16"/>
      <c r="AJ4" s="16"/>
      <c r="AK4" s="16">
        <f>SUM(AB4:AJ4)</f>
        <v>14</v>
      </c>
      <c r="AL4" s="75">
        <f>AK4/14*100</f>
        <v>100</v>
      </c>
      <c r="AM4" s="108">
        <v>3</v>
      </c>
      <c r="AN4" s="29">
        <v>4</v>
      </c>
      <c r="AO4" s="16"/>
      <c r="AP4" s="29"/>
      <c r="AQ4" s="22"/>
      <c r="AR4" s="29"/>
      <c r="AS4" s="16"/>
      <c r="AT4" s="29"/>
      <c r="AU4" s="29">
        <f>SUM(AM4:AT4)</f>
        <v>7</v>
      </c>
      <c r="AV4" s="75">
        <f>AU4/7*100</f>
        <v>100</v>
      </c>
      <c r="AW4" s="109">
        <v>4</v>
      </c>
      <c r="AX4" s="29">
        <v>9</v>
      </c>
      <c r="AY4" s="29"/>
      <c r="AZ4" s="22"/>
      <c r="BA4" s="29"/>
      <c r="BB4" s="29"/>
      <c r="BC4" s="29"/>
      <c r="BD4" s="29">
        <f>SUM(AW4:BC4)</f>
        <v>13</v>
      </c>
      <c r="BE4" s="31">
        <f>BD4/13*100</f>
        <v>100</v>
      </c>
      <c r="BF4" s="47">
        <v>3</v>
      </c>
      <c r="BG4" s="29">
        <v>4</v>
      </c>
      <c r="BH4" s="16">
        <v>1</v>
      </c>
      <c r="BI4" s="16"/>
      <c r="BJ4" s="16"/>
      <c r="BK4" s="16"/>
      <c r="BL4" s="16"/>
      <c r="BM4" s="26">
        <f>SUM(BF4:BL4)</f>
        <v>8</v>
      </c>
      <c r="BN4" s="110">
        <f>BM4/8*100</f>
        <v>100</v>
      </c>
    </row>
    <row r="5" spans="1:66" ht="18">
      <c r="A5" s="24">
        <v>1</v>
      </c>
      <c r="B5" s="76" t="s">
        <v>20</v>
      </c>
      <c r="C5" s="57">
        <v>4</v>
      </c>
      <c r="D5" s="12">
        <v>8</v>
      </c>
      <c r="E5" s="16">
        <v>2</v>
      </c>
      <c r="F5" s="11"/>
      <c r="G5" s="12"/>
      <c r="H5" s="12"/>
      <c r="I5" s="12"/>
      <c r="J5" s="12"/>
      <c r="K5" s="12"/>
      <c r="L5" s="30"/>
      <c r="M5" s="29">
        <f t="shared" ref="M5:M18" si="0">SUM(C5:L5)</f>
        <v>14</v>
      </c>
      <c r="N5" s="75">
        <f t="shared" ref="N5:N18" si="1">M5/15*100</f>
        <v>93.333333333333329</v>
      </c>
      <c r="O5" s="77">
        <v>4</v>
      </c>
      <c r="P5" s="12">
        <v>9</v>
      </c>
      <c r="Q5" s="12"/>
      <c r="R5" s="11"/>
      <c r="S5" s="34"/>
      <c r="T5" s="35"/>
      <c r="U5" s="11"/>
      <c r="V5" s="30"/>
      <c r="W5" s="30"/>
      <c r="X5" s="13"/>
      <c r="Y5" s="13"/>
      <c r="Z5" s="29">
        <f t="shared" ref="Z5:Z18" si="2">SUM(O5:Y5)</f>
        <v>13</v>
      </c>
      <c r="AA5" s="75">
        <f>Z5/15*100</f>
        <v>86.666666666666671</v>
      </c>
      <c r="AB5" s="77">
        <v>4</v>
      </c>
      <c r="AC5" s="12">
        <v>9</v>
      </c>
      <c r="AD5" s="12"/>
      <c r="AE5" s="11"/>
      <c r="AF5" s="12"/>
      <c r="AG5" s="11"/>
      <c r="AH5" s="11"/>
      <c r="AI5" s="11"/>
      <c r="AJ5" s="11"/>
      <c r="AK5" s="16">
        <f t="shared" ref="AK5:AK18" si="3">SUM(AB5:AJ5)</f>
        <v>13</v>
      </c>
      <c r="AL5" s="75">
        <f t="shared" ref="AL5:AL18" si="4">AK5/14*100</f>
        <v>92.857142857142861</v>
      </c>
      <c r="AM5" s="111">
        <v>2</v>
      </c>
      <c r="AN5" s="13">
        <v>3</v>
      </c>
      <c r="AO5" s="12"/>
      <c r="AP5" s="13"/>
      <c r="AQ5" s="11"/>
      <c r="AR5" s="13"/>
      <c r="AS5" s="12"/>
      <c r="AT5" s="30"/>
      <c r="AU5" s="29">
        <f t="shared" ref="AU5:AU18" si="5">SUM(AM5:AT5)</f>
        <v>5</v>
      </c>
      <c r="AV5" s="75">
        <f t="shared" ref="AV5:AV18" si="6">AU5/7*100</f>
        <v>71.428571428571431</v>
      </c>
      <c r="AW5" s="112">
        <v>3</v>
      </c>
      <c r="AX5" s="30">
        <v>9</v>
      </c>
      <c r="AY5" s="13"/>
      <c r="AZ5" s="11"/>
      <c r="BA5" s="13"/>
      <c r="BB5" s="13"/>
      <c r="BC5" s="13"/>
      <c r="BD5" s="29">
        <f t="shared" ref="BD5:BD18" si="7">SUM(AW5:BC5)</f>
        <v>12</v>
      </c>
      <c r="BE5" s="31">
        <f t="shared" ref="BE5:BE18" si="8">BD5/13*100</f>
        <v>92.307692307692307</v>
      </c>
      <c r="BF5" s="57">
        <v>2</v>
      </c>
      <c r="BG5" s="13">
        <v>4</v>
      </c>
      <c r="BH5" s="16">
        <v>1</v>
      </c>
      <c r="BI5" s="11"/>
      <c r="BJ5" s="11"/>
      <c r="BK5" s="11"/>
      <c r="BL5" s="11"/>
      <c r="BM5" s="26">
        <f t="shared" ref="BM5:BM18" si="9">SUM(BF5:BL5)</f>
        <v>7</v>
      </c>
      <c r="BN5" s="110">
        <f t="shared" ref="BN5:BN18" si="10">BM5/8*100</f>
        <v>87.5</v>
      </c>
    </row>
    <row r="6" spans="1:66" ht="18">
      <c r="A6" s="32">
        <v>2</v>
      </c>
      <c r="B6" s="78" t="s">
        <v>21</v>
      </c>
      <c r="C6" s="47">
        <v>5</v>
      </c>
      <c r="D6" s="16">
        <v>8</v>
      </c>
      <c r="E6" s="16">
        <v>2</v>
      </c>
      <c r="F6" s="52"/>
      <c r="G6" s="16"/>
      <c r="H6" s="16"/>
      <c r="I6" s="16"/>
      <c r="J6" s="16"/>
      <c r="K6" s="16"/>
      <c r="L6" s="26"/>
      <c r="M6" s="29">
        <f t="shared" si="0"/>
        <v>15</v>
      </c>
      <c r="N6" s="75">
        <f t="shared" si="1"/>
        <v>100</v>
      </c>
      <c r="O6" s="74">
        <v>4</v>
      </c>
      <c r="P6" s="16">
        <v>10</v>
      </c>
      <c r="Q6" s="16"/>
      <c r="R6" s="52"/>
      <c r="S6" s="27"/>
      <c r="T6" s="28"/>
      <c r="U6" s="22"/>
      <c r="V6" s="26"/>
      <c r="W6" s="26"/>
      <c r="X6" s="29"/>
      <c r="Y6" s="29"/>
      <c r="Z6" s="29">
        <f t="shared" si="2"/>
        <v>14</v>
      </c>
      <c r="AA6" s="75">
        <f>Z6/15*100</f>
        <v>93.333333333333329</v>
      </c>
      <c r="AB6" s="74">
        <v>4</v>
      </c>
      <c r="AC6" s="22">
        <v>9</v>
      </c>
      <c r="AD6" s="16"/>
      <c r="AE6" s="52"/>
      <c r="AF6" s="16"/>
      <c r="AG6" s="52"/>
      <c r="AH6" s="22"/>
      <c r="AI6" s="22"/>
      <c r="AJ6" s="22"/>
      <c r="AK6" s="16">
        <f t="shared" si="3"/>
        <v>13</v>
      </c>
      <c r="AL6" s="75">
        <f t="shared" si="4"/>
        <v>92.857142857142861</v>
      </c>
      <c r="AM6" s="113">
        <v>2</v>
      </c>
      <c r="AN6" s="29">
        <v>4</v>
      </c>
      <c r="AO6" s="16"/>
      <c r="AP6" s="29"/>
      <c r="AQ6" s="52"/>
      <c r="AR6" s="29"/>
      <c r="AS6" s="16"/>
      <c r="AT6" s="26"/>
      <c r="AU6" s="29">
        <f t="shared" si="5"/>
        <v>6</v>
      </c>
      <c r="AV6" s="75">
        <f t="shared" si="6"/>
        <v>85.714285714285708</v>
      </c>
      <c r="AW6" s="109">
        <v>4</v>
      </c>
      <c r="AX6" s="26">
        <v>9</v>
      </c>
      <c r="AY6" s="29"/>
      <c r="BA6" s="29"/>
      <c r="BB6" s="29"/>
      <c r="BC6" s="29"/>
      <c r="BD6" s="29">
        <f t="shared" si="7"/>
        <v>13</v>
      </c>
      <c r="BE6" s="31">
        <f t="shared" si="8"/>
        <v>100</v>
      </c>
      <c r="BF6" s="47">
        <v>2</v>
      </c>
      <c r="BG6" s="29">
        <v>4</v>
      </c>
      <c r="BH6" s="16">
        <v>1</v>
      </c>
      <c r="BI6" s="22"/>
      <c r="BJ6" s="22"/>
      <c r="BK6" s="22"/>
      <c r="BL6" s="22"/>
      <c r="BM6" s="26">
        <f t="shared" si="9"/>
        <v>7</v>
      </c>
      <c r="BN6" s="110">
        <f t="shared" si="10"/>
        <v>87.5</v>
      </c>
    </row>
    <row r="7" spans="1:66" ht="18">
      <c r="A7" s="24">
        <v>3</v>
      </c>
      <c r="B7" s="79" t="s">
        <v>22</v>
      </c>
      <c r="C7" s="57">
        <v>5</v>
      </c>
      <c r="D7" s="12">
        <v>8</v>
      </c>
      <c r="E7" s="16">
        <v>2</v>
      </c>
      <c r="F7" s="52"/>
      <c r="G7" s="12"/>
      <c r="H7" s="12"/>
      <c r="I7" s="12"/>
      <c r="J7" s="12"/>
      <c r="K7" s="12"/>
      <c r="L7" s="30"/>
      <c r="M7" s="29">
        <f t="shared" si="0"/>
        <v>15</v>
      </c>
      <c r="N7" s="75">
        <f t="shared" si="1"/>
        <v>100</v>
      </c>
      <c r="O7" s="77">
        <v>5</v>
      </c>
      <c r="P7" s="12">
        <v>10</v>
      </c>
      <c r="Q7" s="12"/>
      <c r="R7" s="52"/>
      <c r="S7" s="34"/>
      <c r="T7" s="35"/>
      <c r="U7" s="11"/>
      <c r="V7" s="30"/>
      <c r="W7" s="30"/>
      <c r="X7" s="13"/>
      <c r="Y7" s="13"/>
      <c r="Z7" s="29">
        <f t="shared" si="2"/>
        <v>15</v>
      </c>
      <c r="AA7" s="75">
        <f>Z7/15*100</f>
        <v>100</v>
      </c>
      <c r="AB7" s="77">
        <v>4</v>
      </c>
      <c r="AC7" s="11">
        <v>9</v>
      </c>
      <c r="AD7" s="12"/>
      <c r="AE7" s="52"/>
      <c r="AF7" s="12"/>
      <c r="AG7" s="52"/>
      <c r="AH7" s="11"/>
      <c r="AI7" s="11"/>
      <c r="AJ7" s="11"/>
      <c r="AK7" s="16">
        <f t="shared" si="3"/>
        <v>13</v>
      </c>
      <c r="AL7" s="75">
        <f t="shared" si="4"/>
        <v>92.857142857142861</v>
      </c>
      <c r="AM7" s="111">
        <v>2</v>
      </c>
      <c r="AN7" s="13">
        <v>4</v>
      </c>
      <c r="AO7" s="12"/>
      <c r="AP7" s="13"/>
      <c r="AQ7" s="52"/>
      <c r="AR7" s="13"/>
      <c r="AS7" s="12"/>
      <c r="AT7" s="30"/>
      <c r="AU7" s="29">
        <f t="shared" si="5"/>
        <v>6</v>
      </c>
      <c r="AV7" s="75">
        <f t="shared" si="6"/>
        <v>85.714285714285708</v>
      </c>
      <c r="AW7" s="112">
        <v>4</v>
      </c>
      <c r="AX7" s="30">
        <v>8</v>
      </c>
      <c r="AY7" s="13"/>
      <c r="BA7" s="13"/>
      <c r="BB7" s="13"/>
      <c r="BC7" s="13"/>
      <c r="BD7" s="29">
        <f t="shared" si="7"/>
        <v>12</v>
      </c>
      <c r="BE7" s="31">
        <f t="shared" si="8"/>
        <v>92.307692307692307</v>
      </c>
      <c r="BF7" s="57">
        <v>2</v>
      </c>
      <c r="BG7" s="13">
        <v>4</v>
      </c>
      <c r="BH7" s="16">
        <v>1</v>
      </c>
      <c r="BI7" s="11"/>
      <c r="BJ7" s="11"/>
      <c r="BK7" s="11"/>
      <c r="BL7" s="11"/>
      <c r="BM7" s="26">
        <f t="shared" si="9"/>
        <v>7</v>
      </c>
      <c r="BN7" s="110">
        <f t="shared" si="10"/>
        <v>87.5</v>
      </c>
    </row>
    <row r="8" spans="1:66" ht="18">
      <c r="A8" s="32">
        <v>4</v>
      </c>
      <c r="B8" s="80" t="s">
        <v>23</v>
      </c>
      <c r="C8" s="57">
        <v>5</v>
      </c>
      <c r="D8" s="12">
        <v>8</v>
      </c>
      <c r="E8" s="16">
        <v>2</v>
      </c>
      <c r="F8" s="52"/>
      <c r="G8" s="12"/>
      <c r="H8" s="12"/>
      <c r="I8" s="12"/>
      <c r="J8" s="12"/>
      <c r="K8" s="12"/>
      <c r="L8" s="30"/>
      <c r="M8" s="29">
        <f t="shared" si="0"/>
        <v>15</v>
      </c>
      <c r="N8" s="75">
        <f t="shared" si="1"/>
        <v>100</v>
      </c>
      <c r="O8" s="77">
        <v>5</v>
      </c>
      <c r="P8" s="12">
        <v>10</v>
      </c>
      <c r="Q8" s="12"/>
      <c r="R8" s="52"/>
      <c r="S8" s="34"/>
      <c r="T8" s="35"/>
      <c r="U8" s="11"/>
      <c r="V8" s="30"/>
      <c r="W8" s="30"/>
      <c r="X8" s="13"/>
      <c r="Y8" s="13"/>
      <c r="Z8" s="29">
        <f t="shared" si="2"/>
        <v>15</v>
      </c>
      <c r="AA8" s="75">
        <f>Z8/15*100</f>
        <v>100</v>
      </c>
      <c r="AB8" s="77">
        <v>4</v>
      </c>
      <c r="AC8" s="11">
        <v>9</v>
      </c>
      <c r="AD8" s="12"/>
      <c r="AE8" s="52"/>
      <c r="AF8" s="12"/>
      <c r="AG8" s="52"/>
      <c r="AH8" s="11"/>
      <c r="AI8" s="11"/>
      <c r="AJ8" s="11"/>
      <c r="AK8" s="16">
        <f t="shared" si="3"/>
        <v>13</v>
      </c>
      <c r="AL8" s="75">
        <f t="shared" si="4"/>
        <v>92.857142857142861</v>
      </c>
      <c r="AM8" s="111">
        <v>3</v>
      </c>
      <c r="AN8" s="13">
        <v>4</v>
      </c>
      <c r="AO8" s="12"/>
      <c r="AP8" s="13"/>
      <c r="AQ8" s="52"/>
      <c r="AR8" s="13"/>
      <c r="AS8" s="12"/>
      <c r="AT8" s="30"/>
      <c r="AU8" s="29">
        <f t="shared" si="5"/>
        <v>7</v>
      </c>
      <c r="AV8" s="75">
        <f t="shared" si="6"/>
        <v>100</v>
      </c>
      <c r="AW8" s="112">
        <v>4</v>
      </c>
      <c r="AX8" s="30">
        <v>9</v>
      </c>
      <c r="AY8" s="13"/>
      <c r="BA8" s="13"/>
      <c r="BB8" s="13"/>
      <c r="BC8" s="13"/>
      <c r="BD8" s="29">
        <f t="shared" si="7"/>
        <v>13</v>
      </c>
      <c r="BE8" s="31">
        <f t="shared" si="8"/>
        <v>100</v>
      </c>
      <c r="BF8" s="57">
        <v>2</v>
      </c>
      <c r="BG8" s="13">
        <v>4</v>
      </c>
      <c r="BH8" s="16">
        <v>1</v>
      </c>
      <c r="BI8" s="11"/>
      <c r="BJ8" s="11"/>
      <c r="BK8" s="11"/>
      <c r="BL8" s="11"/>
      <c r="BM8" s="26">
        <f t="shared" si="9"/>
        <v>7</v>
      </c>
      <c r="BN8" s="110">
        <f t="shared" si="10"/>
        <v>87.5</v>
      </c>
    </row>
    <row r="9" spans="1:66" ht="18">
      <c r="A9" s="24">
        <v>5</v>
      </c>
      <c r="B9" s="80" t="s">
        <v>24</v>
      </c>
      <c r="C9" s="57">
        <v>5</v>
      </c>
      <c r="D9" s="12">
        <v>8</v>
      </c>
      <c r="E9" s="16">
        <v>2</v>
      </c>
      <c r="F9" s="52"/>
      <c r="G9" s="12"/>
      <c r="H9" s="12"/>
      <c r="I9" s="12"/>
      <c r="J9" s="12"/>
      <c r="K9" s="12"/>
      <c r="L9" s="30"/>
      <c r="M9" s="29">
        <f t="shared" si="0"/>
        <v>15</v>
      </c>
      <c r="N9" s="75">
        <f t="shared" si="1"/>
        <v>100</v>
      </c>
      <c r="O9" s="77">
        <v>5</v>
      </c>
      <c r="P9" s="12">
        <v>10</v>
      </c>
      <c r="Q9" s="12"/>
      <c r="R9" s="52"/>
      <c r="S9" s="34"/>
      <c r="T9" s="35"/>
      <c r="U9" s="11"/>
      <c r="V9" s="30"/>
      <c r="W9" s="30"/>
      <c r="X9" s="13"/>
      <c r="Y9" s="13"/>
      <c r="Z9" s="29">
        <f t="shared" si="2"/>
        <v>15</v>
      </c>
      <c r="AA9" s="75">
        <v>100</v>
      </c>
      <c r="AB9" s="77">
        <v>4</v>
      </c>
      <c r="AC9" s="11">
        <v>9</v>
      </c>
      <c r="AD9" s="12"/>
      <c r="AE9" s="52"/>
      <c r="AF9" s="12"/>
      <c r="AG9" s="52"/>
      <c r="AH9" s="11"/>
      <c r="AI9" s="11"/>
      <c r="AJ9" s="11"/>
      <c r="AK9" s="16">
        <f t="shared" si="3"/>
        <v>13</v>
      </c>
      <c r="AL9" s="75">
        <f t="shared" si="4"/>
        <v>92.857142857142861</v>
      </c>
      <c r="AM9" s="111">
        <v>2</v>
      </c>
      <c r="AN9" s="13">
        <v>4</v>
      </c>
      <c r="AO9" s="12"/>
      <c r="AP9" s="13"/>
      <c r="AQ9" s="52"/>
      <c r="AR9" s="13"/>
      <c r="AS9" s="12"/>
      <c r="AT9" s="30"/>
      <c r="AU9" s="29">
        <f t="shared" si="5"/>
        <v>6</v>
      </c>
      <c r="AV9" s="75">
        <f t="shared" si="6"/>
        <v>85.714285714285708</v>
      </c>
      <c r="AW9" s="112">
        <v>4</v>
      </c>
      <c r="AX9" s="30">
        <v>9</v>
      </c>
      <c r="AY9" s="13"/>
      <c r="BA9" s="13"/>
      <c r="BB9" s="13"/>
      <c r="BC9" s="13" t="s">
        <v>90</v>
      </c>
      <c r="BD9" s="29">
        <f t="shared" si="7"/>
        <v>13</v>
      </c>
      <c r="BE9" s="31">
        <f t="shared" si="8"/>
        <v>100</v>
      </c>
      <c r="BF9" s="57">
        <v>3</v>
      </c>
      <c r="BG9" s="13">
        <v>4</v>
      </c>
      <c r="BH9" s="16">
        <v>1</v>
      </c>
      <c r="BI9" s="11"/>
      <c r="BJ9" s="11"/>
      <c r="BK9" s="11"/>
      <c r="BL9" s="11"/>
      <c r="BM9" s="26">
        <f t="shared" si="9"/>
        <v>8</v>
      </c>
      <c r="BN9" s="110">
        <f t="shared" si="10"/>
        <v>100</v>
      </c>
    </row>
    <row r="10" spans="1:66" ht="18">
      <c r="A10" s="32">
        <v>6</v>
      </c>
      <c r="B10" s="80" t="s">
        <v>25</v>
      </c>
      <c r="C10" s="57">
        <v>5</v>
      </c>
      <c r="D10" s="12">
        <v>7</v>
      </c>
      <c r="E10" s="16">
        <v>2</v>
      </c>
      <c r="F10" s="52"/>
      <c r="G10" s="12"/>
      <c r="H10" s="12"/>
      <c r="I10" s="12"/>
      <c r="J10" s="12"/>
      <c r="K10" s="12"/>
      <c r="L10" s="30"/>
      <c r="M10" s="29">
        <f t="shared" si="0"/>
        <v>14</v>
      </c>
      <c r="N10" s="75">
        <f t="shared" si="1"/>
        <v>93.333333333333329</v>
      </c>
      <c r="O10" s="77">
        <v>5</v>
      </c>
      <c r="P10" s="12">
        <v>10</v>
      </c>
      <c r="Q10" s="12"/>
      <c r="R10" s="52"/>
      <c r="S10" s="34"/>
      <c r="T10" s="35"/>
      <c r="U10" s="11"/>
      <c r="V10" s="30"/>
      <c r="W10" s="30"/>
      <c r="X10" s="13"/>
      <c r="Y10" s="13"/>
      <c r="Z10" s="29">
        <f t="shared" si="2"/>
        <v>15</v>
      </c>
      <c r="AA10" s="75">
        <v>100</v>
      </c>
      <c r="AB10" s="77">
        <v>4</v>
      </c>
      <c r="AC10" s="11">
        <v>9</v>
      </c>
      <c r="AD10" s="12"/>
      <c r="AE10" s="52"/>
      <c r="AF10" s="12"/>
      <c r="AG10" s="52"/>
      <c r="AH10" s="11"/>
      <c r="AI10" s="11"/>
      <c r="AJ10" s="11"/>
      <c r="AK10" s="16">
        <f t="shared" si="3"/>
        <v>13</v>
      </c>
      <c r="AL10" s="75">
        <f t="shared" si="4"/>
        <v>92.857142857142861</v>
      </c>
      <c r="AM10" s="111">
        <v>3</v>
      </c>
      <c r="AN10" s="13">
        <v>4</v>
      </c>
      <c r="AO10" s="12"/>
      <c r="AP10" s="13"/>
      <c r="AQ10" s="52"/>
      <c r="AR10" s="13"/>
      <c r="AS10" s="12"/>
      <c r="AT10" s="30"/>
      <c r="AU10" s="29">
        <f t="shared" si="5"/>
        <v>7</v>
      </c>
      <c r="AV10" s="75">
        <f t="shared" si="6"/>
        <v>100</v>
      </c>
      <c r="AW10" s="112">
        <v>4</v>
      </c>
      <c r="AX10" s="30">
        <v>8</v>
      </c>
      <c r="AY10" s="13"/>
      <c r="BA10" s="13"/>
      <c r="BB10" s="13"/>
      <c r="BC10" s="13"/>
      <c r="BD10" s="29">
        <f t="shared" si="7"/>
        <v>12</v>
      </c>
      <c r="BE10" s="31">
        <f t="shared" si="8"/>
        <v>92.307692307692307</v>
      </c>
      <c r="BF10" s="57">
        <v>2</v>
      </c>
      <c r="BG10" s="13">
        <v>4</v>
      </c>
      <c r="BH10" s="16">
        <v>1</v>
      </c>
      <c r="BI10" s="11"/>
      <c r="BJ10" s="11"/>
      <c r="BK10" s="11"/>
      <c r="BL10" s="11"/>
      <c r="BM10" s="26">
        <f t="shared" si="9"/>
        <v>7</v>
      </c>
      <c r="BN10" s="110">
        <f t="shared" si="10"/>
        <v>87.5</v>
      </c>
    </row>
    <row r="11" spans="1:66" ht="18">
      <c r="A11" s="24">
        <v>7</v>
      </c>
      <c r="B11" s="80" t="s">
        <v>26</v>
      </c>
      <c r="C11" s="57">
        <v>5</v>
      </c>
      <c r="D11" s="12">
        <v>8</v>
      </c>
      <c r="E11" s="16">
        <v>2</v>
      </c>
      <c r="F11" s="52"/>
      <c r="G11" s="12"/>
      <c r="H11" s="12"/>
      <c r="I11" s="12"/>
      <c r="J11" s="12"/>
      <c r="K11" s="12"/>
      <c r="L11" s="30"/>
      <c r="M11" s="29">
        <f t="shared" si="0"/>
        <v>15</v>
      </c>
      <c r="N11" s="75">
        <f t="shared" si="1"/>
        <v>100</v>
      </c>
      <c r="O11" s="77">
        <v>5</v>
      </c>
      <c r="P11" s="12">
        <v>10</v>
      </c>
      <c r="Q11" s="12"/>
      <c r="R11" s="52"/>
      <c r="S11" s="34"/>
      <c r="T11" s="35"/>
      <c r="U11" s="11"/>
      <c r="V11" s="30"/>
      <c r="W11" s="30"/>
      <c r="X11" s="13"/>
      <c r="Y11" s="13"/>
      <c r="Z11" s="29">
        <f t="shared" si="2"/>
        <v>15</v>
      </c>
      <c r="AA11" s="75">
        <v>100</v>
      </c>
      <c r="AB11" s="77">
        <v>4</v>
      </c>
      <c r="AC11" s="11">
        <v>9</v>
      </c>
      <c r="AD11" s="12"/>
      <c r="AE11" s="52"/>
      <c r="AF11" s="12"/>
      <c r="AG11" s="52"/>
      <c r="AH11" s="11"/>
      <c r="AI11" s="11"/>
      <c r="AJ11" s="11"/>
      <c r="AK11" s="16">
        <f t="shared" si="3"/>
        <v>13</v>
      </c>
      <c r="AL11" s="75">
        <f t="shared" si="4"/>
        <v>92.857142857142861</v>
      </c>
      <c r="AM11" s="111">
        <v>2</v>
      </c>
      <c r="AN11" s="13">
        <v>4</v>
      </c>
      <c r="AO11" s="12"/>
      <c r="AP11" s="13"/>
      <c r="AQ11" s="52"/>
      <c r="AR11" s="13"/>
      <c r="AS11" s="12"/>
      <c r="AT11" s="30"/>
      <c r="AU11" s="29">
        <f t="shared" si="5"/>
        <v>6</v>
      </c>
      <c r="AV11" s="75">
        <f t="shared" si="6"/>
        <v>85.714285714285708</v>
      </c>
      <c r="AW11" s="112">
        <v>4</v>
      </c>
      <c r="AX11" s="30">
        <v>9</v>
      </c>
      <c r="AY11" s="13"/>
      <c r="BA11" s="13"/>
      <c r="BB11" s="13"/>
      <c r="BC11" s="13"/>
      <c r="BD11" s="29">
        <f t="shared" si="7"/>
        <v>13</v>
      </c>
      <c r="BE11" s="31">
        <f t="shared" si="8"/>
        <v>100</v>
      </c>
      <c r="BF11" s="57">
        <v>3</v>
      </c>
      <c r="BG11" s="13">
        <v>4</v>
      </c>
      <c r="BH11" s="16">
        <v>1</v>
      </c>
      <c r="BI11" s="11"/>
      <c r="BJ11" s="11"/>
      <c r="BK11" s="11"/>
      <c r="BL11" s="11"/>
      <c r="BM11" s="26">
        <f t="shared" si="9"/>
        <v>8</v>
      </c>
      <c r="BN11" s="110">
        <f t="shared" si="10"/>
        <v>100</v>
      </c>
    </row>
    <row r="12" spans="1:66" ht="18">
      <c r="A12" s="32">
        <v>8</v>
      </c>
      <c r="B12" s="80" t="s">
        <v>27</v>
      </c>
      <c r="C12" s="57">
        <v>5</v>
      </c>
      <c r="D12" s="12">
        <v>8</v>
      </c>
      <c r="E12" s="16">
        <v>2</v>
      </c>
      <c r="F12" s="52"/>
      <c r="G12" s="12"/>
      <c r="H12" s="12"/>
      <c r="I12" s="12"/>
      <c r="J12" s="12"/>
      <c r="K12" s="12"/>
      <c r="L12" s="30"/>
      <c r="M12" s="29">
        <f t="shared" si="0"/>
        <v>15</v>
      </c>
      <c r="N12" s="75">
        <f t="shared" si="1"/>
        <v>100</v>
      </c>
      <c r="O12" s="77">
        <v>4</v>
      </c>
      <c r="P12" s="12">
        <v>9</v>
      </c>
      <c r="Q12" s="12"/>
      <c r="R12" s="52"/>
      <c r="S12" s="34"/>
      <c r="T12" s="35"/>
      <c r="U12" s="11"/>
      <c r="V12" s="30"/>
      <c r="W12" s="30"/>
      <c r="X12" s="13"/>
      <c r="Y12" s="13"/>
      <c r="Z12" s="29">
        <f t="shared" si="2"/>
        <v>13</v>
      </c>
      <c r="AA12" s="75">
        <f>Z12/15*100</f>
        <v>86.666666666666671</v>
      </c>
      <c r="AB12" s="77">
        <v>4</v>
      </c>
      <c r="AC12" s="11">
        <v>9</v>
      </c>
      <c r="AD12" s="12"/>
      <c r="AE12" s="52"/>
      <c r="AF12" s="12"/>
      <c r="AG12" s="52"/>
      <c r="AH12" s="11"/>
      <c r="AI12" s="11"/>
      <c r="AJ12" s="11"/>
      <c r="AK12" s="16">
        <f t="shared" si="3"/>
        <v>13</v>
      </c>
      <c r="AL12" s="75">
        <f t="shared" si="4"/>
        <v>92.857142857142861</v>
      </c>
      <c r="AM12" s="111">
        <v>2</v>
      </c>
      <c r="AN12" s="13">
        <v>4</v>
      </c>
      <c r="AO12" s="12"/>
      <c r="AP12" s="13"/>
      <c r="AQ12" s="52"/>
      <c r="AR12" s="13"/>
      <c r="AS12" s="12"/>
      <c r="AT12" s="30"/>
      <c r="AU12" s="29">
        <f t="shared" si="5"/>
        <v>6</v>
      </c>
      <c r="AV12" s="75">
        <f t="shared" si="6"/>
        <v>85.714285714285708</v>
      </c>
      <c r="AW12" s="112">
        <v>3</v>
      </c>
      <c r="AX12" s="30">
        <v>7</v>
      </c>
      <c r="AY12" s="13"/>
      <c r="BA12" s="13"/>
      <c r="BB12" s="13"/>
      <c r="BC12" s="13"/>
      <c r="BD12" s="29">
        <f t="shared" si="7"/>
        <v>10</v>
      </c>
      <c r="BE12" s="31">
        <f t="shared" si="8"/>
        <v>76.923076923076934</v>
      </c>
      <c r="BF12" s="57">
        <v>3</v>
      </c>
      <c r="BG12" s="13">
        <v>4</v>
      </c>
      <c r="BH12" s="16">
        <v>1</v>
      </c>
      <c r="BI12" s="11"/>
      <c r="BJ12" s="11"/>
      <c r="BK12" s="11"/>
      <c r="BL12" s="11"/>
      <c r="BM12" s="26">
        <f t="shared" si="9"/>
        <v>8</v>
      </c>
      <c r="BN12" s="110">
        <f t="shared" si="10"/>
        <v>100</v>
      </c>
    </row>
    <row r="13" spans="1:66" ht="18">
      <c r="A13" s="24">
        <v>9</v>
      </c>
      <c r="B13" s="78" t="s">
        <v>28</v>
      </c>
      <c r="C13" s="57">
        <v>5</v>
      </c>
      <c r="D13" s="12">
        <v>6</v>
      </c>
      <c r="E13" s="16">
        <v>2</v>
      </c>
      <c r="F13" s="52"/>
      <c r="G13" s="12"/>
      <c r="H13" s="12"/>
      <c r="I13" s="12"/>
      <c r="J13" s="12"/>
      <c r="K13" s="12"/>
      <c r="L13" s="30"/>
      <c r="M13" s="29">
        <f t="shared" si="0"/>
        <v>13</v>
      </c>
      <c r="N13" s="75">
        <f t="shared" si="1"/>
        <v>86.666666666666671</v>
      </c>
      <c r="O13" s="77">
        <v>5</v>
      </c>
      <c r="P13" s="12">
        <v>9</v>
      </c>
      <c r="Q13" s="12"/>
      <c r="R13" s="52"/>
      <c r="S13" s="34"/>
      <c r="T13" s="35"/>
      <c r="U13" s="11"/>
      <c r="V13" s="30"/>
      <c r="W13" s="30"/>
      <c r="X13" s="13"/>
      <c r="Y13" s="13"/>
      <c r="Z13" s="29">
        <f t="shared" si="2"/>
        <v>14</v>
      </c>
      <c r="AA13" s="75">
        <f>Z13/15*100</f>
        <v>93.333333333333329</v>
      </c>
      <c r="AB13" s="77">
        <v>4</v>
      </c>
      <c r="AC13" s="11">
        <v>9</v>
      </c>
      <c r="AD13" s="12"/>
      <c r="AE13" s="52"/>
      <c r="AF13" s="12"/>
      <c r="AG13" s="52"/>
      <c r="AH13" s="11"/>
      <c r="AI13" s="11"/>
      <c r="AJ13" s="11"/>
      <c r="AK13" s="16">
        <f t="shared" si="3"/>
        <v>13</v>
      </c>
      <c r="AL13" s="75">
        <f t="shared" si="4"/>
        <v>92.857142857142861</v>
      </c>
      <c r="AM13" s="111">
        <v>3</v>
      </c>
      <c r="AN13" s="13">
        <v>3</v>
      </c>
      <c r="AO13" s="12"/>
      <c r="AP13" s="13"/>
      <c r="AQ13" s="52"/>
      <c r="AR13" s="13"/>
      <c r="AS13" s="12"/>
      <c r="AT13" s="30"/>
      <c r="AU13" s="29">
        <f t="shared" si="5"/>
        <v>6</v>
      </c>
      <c r="AV13" s="75">
        <f t="shared" si="6"/>
        <v>85.714285714285708</v>
      </c>
      <c r="AW13" s="112">
        <v>3</v>
      </c>
      <c r="AX13" s="30">
        <v>9</v>
      </c>
      <c r="AY13" s="13"/>
      <c r="BA13" s="13"/>
      <c r="BB13" s="13"/>
      <c r="BC13" s="13"/>
      <c r="BD13" s="29">
        <f t="shared" si="7"/>
        <v>12</v>
      </c>
      <c r="BE13" s="31">
        <f t="shared" si="8"/>
        <v>92.307692307692307</v>
      </c>
      <c r="BF13" s="57">
        <v>2</v>
      </c>
      <c r="BG13" s="13">
        <v>3</v>
      </c>
      <c r="BH13" s="16">
        <v>1</v>
      </c>
      <c r="BI13" s="11"/>
      <c r="BJ13" s="11"/>
      <c r="BK13" s="11"/>
      <c r="BL13" s="11"/>
      <c r="BM13" s="26">
        <f t="shared" si="9"/>
        <v>6</v>
      </c>
      <c r="BN13" s="110">
        <f t="shared" si="10"/>
        <v>75</v>
      </c>
    </row>
    <row r="14" spans="1:66" ht="18">
      <c r="A14" s="32">
        <v>10</v>
      </c>
      <c r="B14" s="80" t="s">
        <v>29</v>
      </c>
      <c r="C14" s="57">
        <v>5</v>
      </c>
      <c r="D14" s="12">
        <v>7</v>
      </c>
      <c r="E14" s="16">
        <v>2</v>
      </c>
      <c r="F14" s="52"/>
      <c r="G14" s="12"/>
      <c r="H14" s="12"/>
      <c r="I14" s="12"/>
      <c r="J14" s="12"/>
      <c r="K14" s="12"/>
      <c r="L14" s="30"/>
      <c r="M14" s="29">
        <f t="shared" si="0"/>
        <v>14</v>
      </c>
      <c r="N14" s="75">
        <f t="shared" si="1"/>
        <v>93.333333333333329</v>
      </c>
      <c r="O14" s="77">
        <v>5</v>
      </c>
      <c r="P14" s="12">
        <v>10</v>
      </c>
      <c r="Q14" s="12"/>
      <c r="R14" s="52"/>
      <c r="S14" s="34"/>
      <c r="T14" s="35"/>
      <c r="U14" s="11"/>
      <c r="V14" s="30"/>
      <c r="W14" s="30"/>
      <c r="X14" s="13"/>
      <c r="Y14" s="13"/>
      <c r="Z14" s="29">
        <f t="shared" si="2"/>
        <v>15</v>
      </c>
      <c r="AA14" s="75">
        <v>100</v>
      </c>
      <c r="AB14" s="77">
        <v>4</v>
      </c>
      <c r="AC14" s="11">
        <v>9</v>
      </c>
      <c r="AD14" s="12"/>
      <c r="AE14" s="52"/>
      <c r="AF14" s="12"/>
      <c r="AG14" s="52"/>
      <c r="AH14" s="11"/>
      <c r="AI14" s="11"/>
      <c r="AJ14" s="11"/>
      <c r="AK14" s="16">
        <f t="shared" si="3"/>
        <v>13</v>
      </c>
      <c r="AL14" s="75">
        <f t="shared" si="4"/>
        <v>92.857142857142861</v>
      </c>
      <c r="AM14" s="111">
        <v>3</v>
      </c>
      <c r="AN14" s="13">
        <v>4</v>
      </c>
      <c r="AO14" s="12"/>
      <c r="AP14" s="13"/>
      <c r="AQ14" s="52"/>
      <c r="AR14" s="13"/>
      <c r="AS14" s="12"/>
      <c r="AT14" s="30"/>
      <c r="AU14" s="29">
        <f t="shared" si="5"/>
        <v>7</v>
      </c>
      <c r="AV14" s="75">
        <f t="shared" si="6"/>
        <v>100</v>
      </c>
      <c r="AW14" s="112">
        <v>4</v>
      </c>
      <c r="AX14" s="30">
        <v>9</v>
      </c>
      <c r="AY14" s="13"/>
      <c r="BA14" s="13"/>
      <c r="BB14" s="13"/>
      <c r="BC14" s="13"/>
      <c r="BD14" s="29">
        <f t="shared" si="7"/>
        <v>13</v>
      </c>
      <c r="BE14" s="31">
        <f t="shared" si="8"/>
        <v>100</v>
      </c>
      <c r="BF14" s="57">
        <v>3</v>
      </c>
      <c r="BG14" s="13">
        <v>4</v>
      </c>
      <c r="BH14" s="16">
        <v>1</v>
      </c>
      <c r="BI14" s="11"/>
      <c r="BJ14" s="11"/>
      <c r="BK14" s="11"/>
      <c r="BL14" s="11"/>
      <c r="BM14" s="26">
        <f t="shared" si="9"/>
        <v>8</v>
      </c>
      <c r="BN14" s="110">
        <f t="shared" si="10"/>
        <v>100</v>
      </c>
    </row>
    <row r="15" spans="1:66" ht="18">
      <c r="A15" s="24">
        <v>11</v>
      </c>
      <c r="B15" s="78" t="s">
        <v>30</v>
      </c>
      <c r="C15" s="57">
        <v>5</v>
      </c>
      <c r="D15" s="12">
        <v>8</v>
      </c>
      <c r="E15" s="16">
        <v>2</v>
      </c>
      <c r="F15" s="52"/>
      <c r="G15" s="12"/>
      <c r="H15" s="12"/>
      <c r="I15" s="12"/>
      <c r="J15" s="12"/>
      <c r="K15" s="12"/>
      <c r="L15" s="30"/>
      <c r="M15" s="29">
        <f t="shared" si="0"/>
        <v>15</v>
      </c>
      <c r="N15" s="75">
        <f t="shared" si="1"/>
        <v>100</v>
      </c>
      <c r="O15" s="77">
        <v>5</v>
      </c>
      <c r="P15" s="12">
        <v>10</v>
      </c>
      <c r="Q15" s="12"/>
      <c r="R15" s="52"/>
      <c r="S15" s="34"/>
      <c r="T15" s="35"/>
      <c r="U15" s="11"/>
      <c r="V15" s="30"/>
      <c r="W15" s="30"/>
      <c r="X15" s="13"/>
      <c r="Y15" s="13"/>
      <c r="Z15" s="29">
        <f t="shared" si="2"/>
        <v>15</v>
      </c>
      <c r="AA15" s="75">
        <v>100</v>
      </c>
      <c r="AB15" s="77">
        <v>4</v>
      </c>
      <c r="AC15" s="11">
        <v>9</v>
      </c>
      <c r="AD15" s="12"/>
      <c r="AE15" s="52"/>
      <c r="AF15" s="12"/>
      <c r="AG15" s="52"/>
      <c r="AH15" s="11"/>
      <c r="AI15" s="11"/>
      <c r="AJ15" s="11"/>
      <c r="AK15" s="16">
        <f t="shared" si="3"/>
        <v>13</v>
      </c>
      <c r="AL15" s="75">
        <f t="shared" si="4"/>
        <v>92.857142857142861</v>
      </c>
      <c r="AM15" s="111">
        <v>3</v>
      </c>
      <c r="AN15" s="13">
        <v>4</v>
      </c>
      <c r="AO15" s="12"/>
      <c r="AP15" s="13"/>
      <c r="AQ15" s="52"/>
      <c r="AR15" s="13"/>
      <c r="AS15" s="12"/>
      <c r="AT15" s="30"/>
      <c r="AU15" s="29">
        <f t="shared" si="5"/>
        <v>7</v>
      </c>
      <c r="AV15" s="75">
        <f t="shared" si="6"/>
        <v>100</v>
      </c>
      <c r="AW15" s="112">
        <v>4</v>
      </c>
      <c r="AX15" s="30">
        <v>9</v>
      </c>
      <c r="AY15" s="13"/>
      <c r="BA15" s="13"/>
      <c r="BB15" s="13"/>
      <c r="BC15" s="13"/>
      <c r="BD15" s="29">
        <f t="shared" si="7"/>
        <v>13</v>
      </c>
      <c r="BE15" s="31">
        <f t="shared" si="8"/>
        <v>100</v>
      </c>
      <c r="BF15" s="57">
        <v>2</v>
      </c>
      <c r="BG15" s="13">
        <v>4</v>
      </c>
      <c r="BH15" s="16">
        <v>1</v>
      </c>
      <c r="BI15" s="11"/>
      <c r="BJ15" s="11"/>
      <c r="BK15" s="11"/>
      <c r="BL15" s="11"/>
      <c r="BM15" s="26">
        <f t="shared" si="9"/>
        <v>7</v>
      </c>
      <c r="BN15" s="110">
        <f t="shared" si="10"/>
        <v>87.5</v>
      </c>
    </row>
    <row r="16" spans="1:66" ht="18">
      <c r="A16" s="32">
        <v>12</v>
      </c>
      <c r="B16" s="80" t="s">
        <v>31</v>
      </c>
      <c r="C16" s="57">
        <v>3</v>
      </c>
      <c r="D16" s="12">
        <v>7</v>
      </c>
      <c r="E16" s="16">
        <v>2</v>
      </c>
      <c r="F16" s="52"/>
      <c r="G16" s="12"/>
      <c r="H16" s="12"/>
      <c r="I16" s="12"/>
      <c r="J16" s="12"/>
      <c r="K16" s="12"/>
      <c r="L16" s="30"/>
      <c r="M16" s="29">
        <f t="shared" si="0"/>
        <v>12</v>
      </c>
      <c r="N16" s="75">
        <f t="shared" si="1"/>
        <v>80</v>
      </c>
      <c r="O16" s="77">
        <v>4</v>
      </c>
      <c r="P16" s="12">
        <v>10</v>
      </c>
      <c r="Q16" s="12"/>
      <c r="R16" s="52"/>
      <c r="S16" s="34"/>
      <c r="T16" s="35"/>
      <c r="U16" s="11"/>
      <c r="V16" s="30"/>
      <c r="W16" s="30"/>
      <c r="X16" s="13"/>
      <c r="Y16" s="13"/>
      <c r="Z16" s="29">
        <f t="shared" si="2"/>
        <v>14</v>
      </c>
      <c r="AA16" s="75">
        <v>93</v>
      </c>
      <c r="AB16" s="77">
        <v>2</v>
      </c>
      <c r="AC16" s="11">
        <v>9</v>
      </c>
      <c r="AD16" s="12"/>
      <c r="AE16" s="52"/>
      <c r="AF16" s="12"/>
      <c r="AG16" s="52"/>
      <c r="AH16" s="11"/>
      <c r="AI16" s="11"/>
      <c r="AJ16" s="11"/>
      <c r="AK16" s="16">
        <f t="shared" si="3"/>
        <v>11</v>
      </c>
      <c r="AL16" s="75">
        <f t="shared" si="4"/>
        <v>78.571428571428569</v>
      </c>
      <c r="AM16" s="111">
        <v>1</v>
      </c>
      <c r="AN16" s="13">
        <v>4</v>
      </c>
      <c r="AO16" s="12"/>
      <c r="AP16" s="13"/>
      <c r="AQ16" s="52"/>
      <c r="AR16" s="13"/>
      <c r="AS16" s="12"/>
      <c r="AT16" s="30"/>
      <c r="AU16" s="29">
        <f t="shared" si="5"/>
        <v>5</v>
      </c>
      <c r="AV16" s="75">
        <f t="shared" si="6"/>
        <v>71.428571428571431</v>
      </c>
      <c r="AW16" s="112">
        <v>2</v>
      </c>
      <c r="AX16" s="30">
        <v>9</v>
      </c>
      <c r="AY16" s="13"/>
      <c r="BA16" s="13"/>
      <c r="BB16" s="13"/>
      <c r="BC16" s="13"/>
      <c r="BD16" s="29">
        <f t="shared" si="7"/>
        <v>11</v>
      </c>
      <c r="BE16" s="31">
        <f t="shared" si="8"/>
        <v>84.615384615384613</v>
      </c>
      <c r="BF16" s="57">
        <v>3</v>
      </c>
      <c r="BG16" s="13">
        <v>3</v>
      </c>
      <c r="BH16" s="16">
        <v>1</v>
      </c>
      <c r="BI16" s="11"/>
      <c r="BJ16" s="11"/>
      <c r="BK16" s="11"/>
      <c r="BL16" s="11"/>
      <c r="BM16" s="26">
        <f t="shared" si="9"/>
        <v>7</v>
      </c>
      <c r="BN16" s="110">
        <f t="shared" si="10"/>
        <v>87.5</v>
      </c>
    </row>
    <row r="17" spans="1:66" ht="18">
      <c r="A17" s="24">
        <v>13</v>
      </c>
      <c r="B17" s="81" t="s">
        <v>32</v>
      </c>
      <c r="C17" s="57">
        <v>5</v>
      </c>
      <c r="D17" s="12">
        <v>8</v>
      </c>
      <c r="E17" s="16">
        <v>2</v>
      </c>
      <c r="F17" s="52"/>
      <c r="G17" s="12"/>
      <c r="H17" s="12"/>
      <c r="I17" s="12"/>
      <c r="J17" s="12"/>
      <c r="K17" s="12"/>
      <c r="L17" s="30"/>
      <c r="M17" s="29">
        <f t="shared" si="0"/>
        <v>15</v>
      </c>
      <c r="N17" s="75">
        <f t="shared" si="1"/>
        <v>100</v>
      </c>
      <c r="O17" s="77">
        <v>5</v>
      </c>
      <c r="P17" s="12">
        <v>10</v>
      </c>
      <c r="Q17" s="12"/>
      <c r="R17" s="52"/>
      <c r="S17" s="34"/>
      <c r="T17" s="35"/>
      <c r="U17" s="11"/>
      <c r="V17" s="30"/>
      <c r="W17" s="30"/>
      <c r="X17" s="13"/>
      <c r="Y17" s="13"/>
      <c r="Z17" s="29">
        <f t="shared" si="2"/>
        <v>15</v>
      </c>
      <c r="AA17" s="75">
        <v>100</v>
      </c>
      <c r="AB17" s="77">
        <v>4</v>
      </c>
      <c r="AC17" s="11">
        <v>9</v>
      </c>
      <c r="AD17" s="12"/>
      <c r="AE17" s="52"/>
      <c r="AF17" s="12"/>
      <c r="AG17" s="52"/>
      <c r="AH17" s="11"/>
      <c r="AI17" s="11"/>
      <c r="AJ17" s="11"/>
      <c r="AK17" s="16">
        <f t="shared" si="3"/>
        <v>13</v>
      </c>
      <c r="AL17" s="75">
        <f t="shared" si="4"/>
        <v>92.857142857142861</v>
      </c>
      <c r="AM17" s="111">
        <v>3</v>
      </c>
      <c r="AN17" s="13">
        <v>4</v>
      </c>
      <c r="AO17" s="12"/>
      <c r="AP17" s="13"/>
      <c r="AQ17" s="52"/>
      <c r="AR17" s="13"/>
      <c r="AS17" s="12"/>
      <c r="AT17" s="30"/>
      <c r="AU17" s="29">
        <f t="shared" si="5"/>
        <v>7</v>
      </c>
      <c r="AV17" s="75">
        <f t="shared" si="6"/>
        <v>100</v>
      </c>
      <c r="AW17" s="112">
        <v>3</v>
      </c>
      <c r="AX17" s="30">
        <v>9</v>
      </c>
      <c r="AY17" s="13"/>
      <c r="BA17" s="13"/>
      <c r="BB17" s="13"/>
      <c r="BC17" s="13"/>
      <c r="BD17" s="29">
        <f t="shared" si="7"/>
        <v>12</v>
      </c>
      <c r="BE17" s="31">
        <f t="shared" si="8"/>
        <v>92.307692307692307</v>
      </c>
      <c r="BF17" s="57">
        <v>3</v>
      </c>
      <c r="BG17" s="13">
        <v>4</v>
      </c>
      <c r="BH17" s="16">
        <v>1</v>
      </c>
      <c r="BI17" s="11"/>
      <c r="BJ17" s="11"/>
      <c r="BK17" s="11"/>
      <c r="BL17" s="11"/>
      <c r="BM17" s="26">
        <f t="shared" si="9"/>
        <v>8</v>
      </c>
      <c r="BN17" s="110">
        <f t="shared" si="10"/>
        <v>100</v>
      </c>
    </row>
    <row r="18" spans="1:66" ht="18">
      <c r="A18" s="32">
        <v>14</v>
      </c>
      <c r="B18" s="80" t="s">
        <v>33</v>
      </c>
      <c r="C18" s="57">
        <v>5</v>
      </c>
      <c r="D18" s="12">
        <v>8</v>
      </c>
      <c r="E18" s="16">
        <v>2</v>
      </c>
      <c r="F18" s="52"/>
      <c r="G18" s="12"/>
      <c r="H18" s="12"/>
      <c r="I18" s="12"/>
      <c r="J18" s="12"/>
      <c r="K18" s="12"/>
      <c r="L18" s="30"/>
      <c r="M18" s="29">
        <f t="shared" si="0"/>
        <v>15</v>
      </c>
      <c r="N18" s="75">
        <f t="shared" si="1"/>
        <v>100</v>
      </c>
      <c r="O18" s="77">
        <v>5</v>
      </c>
      <c r="P18" s="12">
        <v>10</v>
      </c>
      <c r="Q18" s="12"/>
      <c r="R18" s="52"/>
      <c r="S18" s="34"/>
      <c r="T18" s="35"/>
      <c r="U18" s="11"/>
      <c r="V18" s="30"/>
      <c r="W18" s="30"/>
      <c r="X18" s="13"/>
      <c r="Y18" s="13"/>
      <c r="Z18" s="29">
        <f t="shared" si="2"/>
        <v>15</v>
      </c>
      <c r="AA18" s="75">
        <v>100</v>
      </c>
      <c r="AB18" s="77">
        <v>4</v>
      </c>
      <c r="AC18" s="11">
        <v>9</v>
      </c>
      <c r="AD18" s="12"/>
      <c r="AE18" s="52"/>
      <c r="AF18" s="12"/>
      <c r="AG18" s="52"/>
      <c r="AH18" s="11"/>
      <c r="AI18" s="11"/>
      <c r="AJ18" s="11"/>
      <c r="AK18" s="16">
        <f t="shared" si="3"/>
        <v>13</v>
      </c>
      <c r="AL18" s="75">
        <f t="shared" si="4"/>
        <v>92.857142857142861</v>
      </c>
      <c r="AM18" s="111">
        <v>3</v>
      </c>
      <c r="AN18" s="13">
        <v>4</v>
      </c>
      <c r="AO18" s="12"/>
      <c r="AP18" s="13"/>
      <c r="AQ18" s="52"/>
      <c r="AR18" s="13"/>
      <c r="AS18" s="12"/>
      <c r="AT18" s="30"/>
      <c r="AU18" s="29">
        <f t="shared" si="5"/>
        <v>7</v>
      </c>
      <c r="AV18" s="75">
        <f t="shared" si="6"/>
        <v>100</v>
      </c>
      <c r="AW18" s="112">
        <v>4</v>
      </c>
      <c r="AX18" s="30">
        <v>9</v>
      </c>
      <c r="AY18" s="13"/>
      <c r="BA18" s="13"/>
      <c r="BB18" s="13"/>
      <c r="BC18" s="13"/>
      <c r="BD18" s="29">
        <f t="shared" si="7"/>
        <v>13</v>
      </c>
      <c r="BE18" s="31">
        <f t="shared" si="8"/>
        <v>100</v>
      </c>
      <c r="BF18" s="57">
        <v>1</v>
      </c>
      <c r="BG18" s="13">
        <v>4</v>
      </c>
      <c r="BH18" s="16">
        <v>1</v>
      </c>
      <c r="BI18" s="11"/>
      <c r="BJ18" s="11"/>
      <c r="BK18" s="11"/>
      <c r="BL18" s="11"/>
      <c r="BM18" s="26">
        <f t="shared" si="9"/>
        <v>6</v>
      </c>
      <c r="BN18" s="110">
        <f t="shared" si="10"/>
        <v>75</v>
      </c>
    </row>
    <row r="19" spans="1:66" ht="18">
      <c r="A19" s="24"/>
      <c r="B19" s="80"/>
      <c r="C19" s="57"/>
      <c r="D19" s="12"/>
      <c r="E19" s="12"/>
      <c r="F19" s="52"/>
      <c r="G19" s="12"/>
      <c r="H19" s="12"/>
      <c r="I19" s="12"/>
      <c r="J19" s="12"/>
      <c r="K19" s="12"/>
      <c r="L19" s="30"/>
      <c r="M19" s="30"/>
      <c r="N19" s="114"/>
      <c r="O19" s="77"/>
      <c r="P19" s="12"/>
      <c r="Q19" s="12"/>
      <c r="R19" s="52"/>
      <c r="S19" s="34"/>
      <c r="T19" s="35"/>
      <c r="U19" s="11"/>
      <c r="V19" s="30"/>
      <c r="W19" s="30"/>
      <c r="X19" s="13"/>
      <c r="Y19" s="13"/>
      <c r="Z19" s="13"/>
      <c r="AA19" s="56"/>
      <c r="AB19" s="77"/>
      <c r="AC19" s="11"/>
      <c r="AD19" s="12"/>
      <c r="AE19" s="52"/>
      <c r="AF19" s="12"/>
      <c r="AG19" s="52"/>
      <c r="AH19" s="11"/>
      <c r="AI19" s="11"/>
      <c r="AJ19" s="11"/>
      <c r="AK19" s="11"/>
      <c r="AL19" s="114"/>
      <c r="AM19" s="111"/>
      <c r="AN19" s="13"/>
      <c r="AO19" s="12"/>
      <c r="AP19" s="13"/>
      <c r="AQ19" s="52"/>
      <c r="AR19" s="13"/>
      <c r="AS19" s="12"/>
      <c r="AT19" s="30"/>
      <c r="AU19" s="30"/>
      <c r="AV19" s="114"/>
      <c r="AW19" s="112"/>
      <c r="AX19" s="30"/>
      <c r="AY19" s="13"/>
      <c r="BA19" s="13"/>
      <c r="BB19" s="13"/>
      <c r="BC19" s="13"/>
      <c r="BD19" s="13"/>
      <c r="BE19" s="115"/>
      <c r="BF19" s="57"/>
      <c r="BG19" s="13"/>
      <c r="BH19" s="11"/>
      <c r="BI19" s="11"/>
      <c r="BJ19" s="11"/>
      <c r="BK19" s="11"/>
      <c r="BL19" s="11"/>
      <c r="BM19" s="11"/>
      <c r="BN19" s="36"/>
    </row>
    <row r="20" spans="1:66">
      <c r="A20" s="82"/>
      <c r="B20" s="83"/>
      <c r="C20" s="84">
        <v>4</v>
      </c>
      <c r="D20" s="85">
        <v>8</v>
      </c>
      <c r="E20" s="85">
        <v>1</v>
      </c>
      <c r="F20" s="86"/>
      <c r="G20" s="85"/>
      <c r="H20" s="85"/>
      <c r="I20" s="85"/>
      <c r="J20" s="85"/>
      <c r="K20" s="85"/>
      <c r="L20" s="91"/>
      <c r="M20" s="91">
        <f>SUM(C20:L20)</f>
        <v>13</v>
      </c>
      <c r="N20" s="116">
        <f>M20/13*100</f>
        <v>100</v>
      </c>
      <c r="O20" s="87">
        <v>5</v>
      </c>
      <c r="P20" s="85">
        <v>10</v>
      </c>
      <c r="Q20" s="85"/>
      <c r="R20" s="86"/>
      <c r="S20" s="88"/>
      <c r="T20" s="89"/>
      <c r="U20" s="90"/>
      <c r="V20" s="91"/>
      <c r="W20" s="91"/>
      <c r="X20" s="15"/>
      <c r="Y20" s="15"/>
      <c r="Z20" s="15">
        <f>SUM(O20:Y20)</f>
        <v>15</v>
      </c>
      <c r="AA20" s="117">
        <f>Z20/15*100</f>
        <v>100</v>
      </c>
      <c r="AB20" s="87">
        <v>4</v>
      </c>
      <c r="AC20" s="90">
        <v>11</v>
      </c>
      <c r="AD20" s="85"/>
      <c r="AE20" s="86"/>
      <c r="AF20" s="85"/>
      <c r="AG20" s="86"/>
      <c r="AH20" s="90"/>
      <c r="AI20" s="90"/>
      <c r="AJ20" s="90"/>
      <c r="AK20" s="90">
        <f>SUM(AB20:AJ20)</f>
        <v>15</v>
      </c>
      <c r="AL20" s="116">
        <f>AK20/15*100</f>
        <v>100</v>
      </c>
      <c r="AM20" s="118">
        <v>3</v>
      </c>
      <c r="AN20" s="15">
        <v>4</v>
      </c>
      <c r="AO20" s="85"/>
      <c r="AP20" s="15"/>
      <c r="AQ20" s="86"/>
      <c r="AR20" s="15"/>
      <c r="AS20" s="85"/>
      <c r="AT20" s="91"/>
      <c r="AU20" s="91">
        <f>SUM(AM20:AT20)</f>
        <v>7</v>
      </c>
      <c r="AV20" s="116">
        <f>AU20/7*100</f>
        <v>100</v>
      </c>
      <c r="AW20" s="119">
        <v>4</v>
      </c>
      <c r="AX20" s="91">
        <v>9</v>
      </c>
      <c r="AY20" s="15"/>
      <c r="AZ20" s="120"/>
      <c r="BA20" s="15"/>
      <c r="BB20" s="15"/>
      <c r="BC20" s="15"/>
      <c r="BD20" s="15">
        <f>SUM(AW20:BC20)</f>
        <v>13</v>
      </c>
      <c r="BE20" s="121">
        <f>BD20/13*100</f>
        <v>100</v>
      </c>
      <c r="BF20" s="84">
        <v>4</v>
      </c>
      <c r="BG20" s="15">
        <v>2</v>
      </c>
      <c r="BH20" s="90">
        <v>1</v>
      </c>
      <c r="BI20" s="90"/>
      <c r="BJ20" s="90"/>
      <c r="BK20" s="90"/>
      <c r="BL20" s="90"/>
      <c r="BM20" s="90">
        <f>SUM(BF20:BL20)</f>
        <v>7</v>
      </c>
      <c r="BN20" s="122">
        <f>BM20/7*100</f>
        <v>100</v>
      </c>
    </row>
    <row r="21" spans="1:66" ht="18">
      <c r="A21" s="24">
        <v>15</v>
      </c>
      <c r="B21" s="80" t="s">
        <v>34</v>
      </c>
      <c r="C21" s="57">
        <v>4</v>
      </c>
      <c r="D21" s="12">
        <v>8</v>
      </c>
      <c r="E21" s="12">
        <v>1</v>
      </c>
      <c r="F21" s="52"/>
      <c r="G21" s="12"/>
      <c r="H21" s="12"/>
      <c r="I21" s="12"/>
      <c r="J21" s="12"/>
      <c r="K21" s="12"/>
      <c r="L21" s="30"/>
      <c r="M21" s="91">
        <f t="shared" ref="M21:M34" si="11">SUM(C21:L21)</f>
        <v>13</v>
      </c>
      <c r="N21" s="116">
        <f t="shared" ref="N21:N34" si="12">M21/13*100</f>
        <v>100</v>
      </c>
      <c r="O21" s="77">
        <v>5</v>
      </c>
      <c r="P21" s="12">
        <v>9</v>
      </c>
      <c r="Q21" s="12"/>
      <c r="R21" s="52"/>
      <c r="S21" s="34"/>
      <c r="T21" s="35"/>
      <c r="U21" s="11"/>
      <c r="V21" s="30"/>
      <c r="W21" s="30"/>
      <c r="X21" s="13"/>
      <c r="Y21" s="13"/>
      <c r="Z21" s="15">
        <f t="shared" ref="Z21:Z34" si="13">SUM(O21:Y21)</f>
        <v>14</v>
      </c>
      <c r="AA21" s="117">
        <f t="shared" ref="AA21:AA34" si="14">Z21/15*100</f>
        <v>93.333333333333329</v>
      </c>
      <c r="AB21" s="77">
        <v>4</v>
      </c>
      <c r="AC21" s="11">
        <v>10</v>
      </c>
      <c r="AD21" s="12"/>
      <c r="AE21" s="52"/>
      <c r="AF21" s="12"/>
      <c r="AG21" s="52"/>
      <c r="AH21" s="11"/>
      <c r="AI21" s="11"/>
      <c r="AJ21" s="11"/>
      <c r="AK21" s="90">
        <f t="shared" ref="AK21:AK34" si="15">SUM(AB21:AJ21)</f>
        <v>14</v>
      </c>
      <c r="AL21" s="116">
        <f t="shared" ref="AL21:AL34" si="16">AK21/15*100</f>
        <v>93.333333333333329</v>
      </c>
      <c r="AM21" s="111">
        <v>3</v>
      </c>
      <c r="AN21" s="13">
        <v>2</v>
      </c>
      <c r="AO21" s="12"/>
      <c r="AP21" s="13"/>
      <c r="AQ21" s="52"/>
      <c r="AR21" s="13"/>
      <c r="AS21" s="12"/>
      <c r="AT21" s="30"/>
      <c r="AU21" s="91">
        <f t="shared" ref="AU21:AU34" si="17">SUM(AM21:AT21)</f>
        <v>5</v>
      </c>
      <c r="AV21" s="116">
        <f t="shared" ref="AV21:AV34" si="18">AU21/7*100</f>
        <v>71.428571428571431</v>
      </c>
      <c r="AW21" s="112">
        <v>4</v>
      </c>
      <c r="AX21" s="30">
        <v>9</v>
      </c>
      <c r="AY21" s="13"/>
      <c r="BA21" s="13"/>
      <c r="BB21" s="13"/>
      <c r="BC21" s="13"/>
      <c r="BD21" s="15">
        <f t="shared" ref="BD21:BD34" si="19">SUM(AW21:BC21)</f>
        <v>13</v>
      </c>
      <c r="BE21" s="121">
        <f t="shared" ref="BE21:BE34" si="20">BD21/13*100</f>
        <v>100</v>
      </c>
      <c r="BF21" s="57">
        <v>3</v>
      </c>
      <c r="BG21" s="13">
        <v>2</v>
      </c>
      <c r="BH21" s="11">
        <v>1</v>
      </c>
      <c r="BI21" s="11"/>
      <c r="BJ21" s="11"/>
      <c r="BK21" s="11"/>
      <c r="BL21" s="11"/>
      <c r="BM21" s="90">
        <f t="shared" ref="BM21:BM50" si="21">SUM(BF21:BL21)</f>
        <v>6</v>
      </c>
      <c r="BN21" s="122">
        <f t="shared" ref="BN21:BN34" si="22">BM21/7*100</f>
        <v>85.714285714285708</v>
      </c>
    </row>
    <row r="22" spans="1:66" ht="18">
      <c r="A22" s="32">
        <v>16</v>
      </c>
      <c r="B22" s="80" t="s">
        <v>35</v>
      </c>
      <c r="C22" s="57">
        <v>3</v>
      </c>
      <c r="D22" s="12">
        <v>8</v>
      </c>
      <c r="E22" s="12">
        <v>1</v>
      </c>
      <c r="F22" s="52"/>
      <c r="G22" s="12"/>
      <c r="H22" s="12"/>
      <c r="I22" s="12"/>
      <c r="J22" s="12"/>
      <c r="K22" s="12"/>
      <c r="L22" s="30"/>
      <c r="M22" s="91">
        <f t="shared" si="11"/>
        <v>12</v>
      </c>
      <c r="N22" s="116">
        <f t="shared" si="12"/>
        <v>92.307692307692307</v>
      </c>
      <c r="O22" s="77">
        <v>5</v>
      </c>
      <c r="P22" s="12">
        <v>9</v>
      </c>
      <c r="Q22" s="12"/>
      <c r="R22" s="52"/>
      <c r="S22" s="34"/>
      <c r="T22" s="35"/>
      <c r="U22" s="11"/>
      <c r="V22" s="30"/>
      <c r="W22" s="30"/>
      <c r="X22" s="13"/>
      <c r="Y22" s="13"/>
      <c r="Z22" s="15">
        <f t="shared" si="13"/>
        <v>14</v>
      </c>
      <c r="AA22" s="117">
        <f t="shared" si="14"/>
        <v>93.333333333333329</v>
      </c>
      <c r="AB22" s="77">
        <v>4</v>
      </c>
      <c r="AC22" s="11">
        <v>10</v>
      </c>
      <c r="AD22" s="12"/>
      <c r="AE22" s="52"/>
      <c r="AF22" s="12"/>
      <c r="AG22" s="52"/>
      <c r="AH22" s="11"/>
      <c r="AI22" s="11"/>
      <c r="AJ22" s="11"/>
      <c r="AK22" s="90">
        <f t="shared" si="15"/>
        <v>14</v>
      </c>
      <c r="AL22" s="116">
        <f t="shared" si="16"/>
        <v>93.333333333333329</v>
      </c>
      <c r="AM22" s="111">
        <v>3</v>
      </c>
      <c r="AN22" s="13">
        <v>4</v>
      </c>
      <c r="AO22" s="12"/>
      <c r="AP22" s="13"/>
      <c r="AQ22" s="52"/>
      <c r="AR22" s="13"/>
      <c r="AS22" s="12"/>
      <c r="AT22" s="30"/>
      <c r="AU22" s="91">
        <f t="shared" si="17"/>
        <v>7</v>
      </c>
      <c r="AV22" s="116">
        <f t="shared" si="18"/>
        <v>100</v>
      </c>
      <c r="AW22" s="112">
        <v>3</v>
      </c>
      <c r="AX22" s="30">
        <v>9</v>
      </c>
      <c r="AY22" s="13"/>
      <c r="BA22" s="13"/>
      <c r="BB22" s="13"/>
      <c r="BC22" s="13"/>
      <c r="BD22" s="15">
        <f t="shared" si="19"/>
        <v>12</v>
      </c>
      <c r="BE22" s="121">
        <f t="shared" si="20"/>
        <v>92.307692307692307</v>
      </c>
      <c r="BF22" s="57">
        <v>4</v>
      </c>
      <c r="BG22" s="13">
        <v>2</v>
      </c>
      <c r="BH22" s="11">
        <v>1</v>
      </c>
      <c r="BI22" s="11"/>
      <c r="BJ22" s="11"/>
      <c r="BK22" s="11"/>
      <c r="BL22" s="11"/>
      <c r="BM22" s="90">
        <f t="shared" si="21"/>
        <v>7</v>
      </c>
      <c r="BN22" s="122">
        <f t="shared" si="22"/>
        <v>100</v>
      </c>
    </row>
    <row r="23" spans="1:66" ht="18">
      <c r="A23" s="24">
        <v>17</v>
      </c>
      <c r="B23" s="80" t="s">
        <v>36</v>
      </c>
      <c r="C23" s="57">
        <v>4</v>
      </c>
      <c r="D23" s="12">
        <v>8</v>
      </c>
      <c r="E23" s="12">
        <v>1</v>
      </c>
      <c r="F23" s="52"/>
      <c r="G23" s="12"/>
      <c r="H23" s="12"/>
      <c r="I23" s="12"/>
      <c r="J23" s="12"/>
      <c r="K23" s="12"/>
      <c r="L23" s="30"/>
      <c r="M23" s="91">
        <f t="shared" si="11"/>
        <v>13</v>
      </c>
      <c r="N23" s="116">
        <f t="shared" si="12"/>
        <v>100</v>
      </c>
      <c r="O23" s="77">
        <v>5</v>
      </c>
      <c r="P23" s="12">
        <v>9</v>
      </c>
      <c r="Q23" s="12"/>
      <c r="R23" s="52"/>
      <c r="S23" s="34"/>
      <c r="T23" s="35"/>
      <c r="U23" s="11"/>
      <c r="V23" s="30"/>
      <c r="W23" s="30"/>
      <c r="X23" s="13"/>
      <c r="Y23" s="13"/>
      <c r="Z23" s="15">
        <f t="shared" si="13"/>
        <v>14</v>
      </c>
      <c r="AA23" s="117">
        <f t="shared" si="14"/>
        <v>93.333333333333329</v>
      </c>
      <c r="AB23" s="77">
        <v>4</v>
      </c>
      <c r="AC23" s="11">
        <v>10</v>
      </c>
      <c r="AD23" s="12"/>
      <c r="AE23" s="52"/>
      <c r="AF23" s="12"/>
      <c r="AG23" s="52"/>
      <c r="AH23" s="11"/>
      <c r="AI23" s="11"/>
      <c r="AJ23" s="11"/>
      <c r="AK23" s="90">
        <f t="shared" si="15"/>
        <v>14</v>
      </c>
      <c r="AL23" s="116">
        <f t="shared" si="16"/>
        <v>93.333333333333329</v>
      </c>
      <c r="AM23" s="111">
        <v>2</v>
      </c>
      <c r="AN23" s="13">
        <v>4</v>
      </c>
      <c r="AO23" s="12"/>
      <c r="AP23" s="13"/>
      <c r="AQ23" s="52"/>
      <c r="AR23" s="13"/>
      <c r="AS23" s="12"/>
      <c r="AT23" s="30"/>
      <c r="AU23" s="91">
        <f t="shared" si="17"/>
        <v>6</v>
      </c>
      <c r="AV23" s="116">
        <f t="shared" si="18"/>
        <v>85.714285714285708</v>
      </c>
      <c r="AW23" s="112">
        <v>4</v>
      </c>
      <c r="AX23" s="30">
        <v>9</v>
      </c>
      <c r="AY23" s="13"/>
      <c r="BA23" s="13"/>
      <c r="BB23" s="13"/>
      <c r="BC23" s="13"/>
      <c r="BD23" s="15">
        <f t="shared" si="19"/>
        <v>13</v>
      </c>
      <c r="BE23" s="121">
        <f t="shared" si="20"/>
        <v>100</v>
      </c>
      <c r="BF23" s="57">
        <v>3</v>
      </c>
      <c r="BG23" s="13">
        <v>2</v>
      </c>
      <c r="BH23" s="11">
        <v>1</v>
      </c>
      <c r="BI23" s="11"/>
      <c r="BJ23" s="11"/>
      <c r="BK23" s="11"/>
      <c r="BL23" s="11"/>
      <c r="BM23" s="90">
        <f t="shared" si="21"/>
        <v>6</v>
      </c>
      <c r="BN23" s="122">
        <f t="shared" si="22"/>
        <v>85.714285714285708</v>
      </c>
    </row>
    <row r="24" spans="1:66" ht="18">
      <c r="A24" s="32">
        <v>18</v>
      </c>
      <c r="B24" s="80" t="s">
        <v>37</v>
      </c>
      <c r="C24" s="57">
        <v>2</v>
      </c>
      <c r="D24" s="12">
        <v>7</v>
      </c>
      <c r="E24" s="12">
        <v>1</v>
      </c>
      <c r="F24" s="52"/>
      <c r="G24" s="12"/>
      <c r="H24" s="12"/>
      <c r="I24" s="12"/>
      <c r="J24" s="12"/>
      <c r="K24" s="12"/>
      <c r="L24" s="30"/>
      <c r="M24" s="91">
        <f t="shared" si="11"/>
        <v>10</v>
      </c>
      <c r="N24" s="116">
        <f t="shared" si="12"/>
        <v>76.923076923076934</v>
      </c>
      <c r="O24" s="77">
        <v>3</v>
      </c>
      <c r="P24" s="12">
        <v>10</v>
      </c>
      <c r="Q24" s="12"/>
      <c r="R24" s="52"/>
      <c r="S24" s="34"/>
      <c r="T24" s="35"/>
      <c r="U24" s="11"/>
      <c r="V24" s="30"/>
      <c r="W24" s="30"/>
      <c r="X24" s="13"/>
      <c r="Y24" s="13"/>
      <c r="Z24" s="15">
        <f t="shared" si="13"/>
        <v>13</v>
      </c>
      <c r="AA24" s="117">
        <f t="shared" si="14"/>
        <v>86.666666666666671</v>
      </c>
      <c r="AB24" s="77">
        <v>1</v>
      </c>
      <c r="AC24" s="11">
        <v>8</v>
      </c>
      <c r="AD24" s="12"/>
      <c r="AE24" s="52"/>
      <c r="AF24" s="12"/>
      <c r="AG24" s="52"/>
      <c r="AH24" s="11"/>
      <c r="AI24" s="11"/>
      <c r="AJ24" s="11"/>
      <c r="AK24" s="90">
        <f t="shared" si="15"/>
        <v>9</v>
      </c>
      <c r="AL24" s="116">
        <f t="shared" si="16"/>
        <v>60</v>
      </c>
      <c r="AM24" s="111">
        <v>2</v>
      </c>
      <c r="AN24" s="13">
        <v>4</v>
      </c>
      <c r="AO24" s="12"/>
      <c r="AP24" s="13"/>
      <c r="AQ24" s="52"/>
      <c r="AR24" s="13"/>
      <c r="AS24" s="12"/>
      <c r="AT24" s="30"/>
      <c r="AU24" s="91">
        <f t="shared" si="17"/>
        <v>6</v>
      </c>
      <c r="AV24" s="116">
        <f t="shared" si="18"/>
        <v>85.714285714285708</v>
      </c>
      <c r="AW24" s="112">
        <v>2</v>
      </c>
      <c r="AX24" s="30">
        <v>9</v>
      </c>
      <c r="AY24" s="13"/>
      <c r="BA24" s="13"/>
      <c r="BB24" s="13"/>
      <c r="BC24" s="13"/>
      <c r="BD24" s="15">
        <f t="shared" si="19"/>
        <v>11</v>
      </c>
      <c r="BE24" s="121">
        <f t="shared" si="20"/>
        <v>84.615384615384613</v>
      </c>
      <c r="BF24" s="57">
        <v>3</v>
      </c>
      <c r="BG24" s="13">
        <v>2</v>
      </c>
      <c r="BH24" s="11">
        <v>1</v>
      </c>
      <c r="BI24" s="11"/>
      <c r="BJ24" s="11"/>
      <c r="BK24" s="11"/>
      <c r="BL24" s="11"/>
      <c r="BM24" s="90">
        <f t="shared" si="21"/>
        <v>6</v>
      </c>
      <c r="BN24" s="122">
        <f t="shared" si="22"/>
        <v>85.714285714285708</v>
      </c>
    </row>
    <row r="25" spans="1:66" ht="18">
      <c r="A25" s="24">
        <v>19</v>
      </c>
      <c r="B25" s="80" t="s">
        <v>38</v>
      </c>
      <c r="C25" s="57">
        <v>4</v>
      </c>
      <c r="D25" s="12">
        <v>7</v>
      </c>
      <c r="E25" s="12">
        <v>1</v>
      </c>
      <c r="F25" s="52"/>
      <c r="G25" s="12"/>
      <c r="H25" s="12"/>
      <c r="I25" s="12"/>
      <c r="J25" s="12"/>
      <c r="K25" s="12"/>
      <c r="L25" s="30"/>
      <c r="M25" s="91">
        <f t="shared" si="11"/>
        <v>12</v>
      </c>
      <c r="N25" s="116">
        <f t="shared" si="12"/>
        <v>92.307692307692307</v>
      </c>
      <c r="O25" s="77">
        <v>5</v>
      </c>
      <c r="P25" s="12">
        <v>10</v>
      </c>
      <c r="Q25" s="12"/>
      <c r="R25" s="52"/>
      <c r="S25" s="34"/>
      <c r="T25" s="35"/>
      <c r="U25" s="11"/>
      <c r="V25" s="30"/>
      <c r="W25" s="30"/>
      <c r="X25" s="13"/>
      <c r="Y25" s="13"/>
      <c r="Z25" s="15">
        <f t="shared" si="13"/>
        <v>15</v>
      </c>
      <c r="AA25" s="117">
        <f t="shared" si="14"/>
        <v>100</v>
      </c>
      <c r="AB25" s="77">
        <v>3</v>
      </c>
      <c r="AC25" s="11">
        <v>11</v>
      </c>
      <c r="AD25" s="12"/>
      <c r="AE25" s="52"/>
      <c r="AF25" s="12"/>
      <c r="AG25" s="52"/>
      <c r="AH25" s="11"/>
      <c r="AI25" s="11"/>
      <c r="AJ25" s="11"/>
      <c r="AK25" s="90">
        <f t="shared" si="15"/>
        <v>14</v>
      </c>
      <c r="AL25" s="116">
        <f t="shared" si="16"/>
        <v>93.333333333333329</v>
      </c>
      <c r="AM25" s="111">
        <v>3</v>
      </c>
      <c r="AN25" s="13">
        <v>4</v>
      </c>
      <c r="AO25" s="12"/>
      <c r="AP25" s="13"/>
      <c r="AQ25" s="52"/>
      <c r="AR25" s="13"/>
      <c r="AS25" s="12"/>
      <c r="AT25" s="30"/>
      <c r="AU25" s="91">
        <f t="shared" si="17"/>
        <v>7</v>
      </c>
      <c r="AV25" s="116">
        <f t="shared" si="18"/>
        <v>100</v>
      </c>
      <c r="AW25" s="112">
        <v>4</v>
      </c>
      <c r="AX25" s="30">
        <v>9</v>
      </c>
      <c r="AY25" s="13"/>
      <c r="BA25" s="13"/>
      <c r="BB25" s="13"/>
      <c r="BC25" s="13"/>
      <c r="BD25" s="15">
        <f t="shared" si="19"/>
        <v>13</v>
      </c>
      <c r="BE25" s="121">
        <f t="shared" si="20"/>
        <v>100</v>
      </c>
      <c r="BF25" s="57">
        <v>3</v>
      </c>
      <c r="BG25" s="13">
        <v>2</v>
      </c>
      <c r="BH25" s="11">
        <v>1</v>
      </c>
      <c r="BI25" s="11"/>
      <c r="BJ25" s="11"/>
      <c r="BK25" s="11"/>
      <c r="BL25" s="11"/>
      <c r="BM25" s="90">
        <f t="shared" si="21"/>
        <v>6</v>
      </c>
      <c r="BN25" s="122">
        <f t="shared" si="22"/>
        <v>85.714285714285708</v>
      </c>
    </row>
    <row r="26" spans="1:66" ht="18">
      <c r="A26" s="32">
        <v>20</v>
      </c>
      <c r="B26" s="80" t="s">
        <v>39</v>
      </c>
      <c r="C26" s="57">
        <v>4</v>
      </c>
      <c r="D26" s="12">
        <v>8</v>
      </c>
      <c r="E26" s="12">
        <v>1</v>
      </c>
      <c r="F26" s="52"/>
      <c r="G26" s="12"/>
      <c r="H26" s="12"/>
      <c r="I26" s="12"/>
      <c r="J26" s="12"/>
      <c r="K26" s="12"/>
      <c r="L26" s="30"/>
      <c r="M26" s="91">
        <f t="shared" si="11"/>
        <v>13</v>
      </c>
      <c r="N26" s="116">
        <f t="shared" si="12"/>
        <v>100</v>
      </c>
      <c r="O26" s="77">
        <v>5</v>
      </c>
      <c r="P26" s="12">
        <v>9</v>
      </c>
      <c r="Q26" s="12"/>
      <c r="R26" s="52"/>
      <c r="S26" s="34"/>
      <c r="T26" s="35"/>
      <c r="U26" s="11"/>
      <c r="V26" s="30"/>
      <c r="W26" s="30"/>
      <c r="X26" s="13"/>
      <c r="Y26" s="13"/>
      <c r="Z26" s="15">
        <f t="shared" si="13"/>
        <v>14</v>
      </c>
      <c r="AA26" s="117">
        <f t="shared" si="14"/>
        <v>93.333333333333329</v>
      </c>
      <c r="AB26" s="77">
        <v>4</v>
      </c>
      <c r="AC26" s="11">
        <v>11</v>
      </c>
      <c r="AD26" s="12"/>
      <c r="AE26" s="52"/>
      <c r="AF26" s="12"/>
      <c r="AG26" s="52"/>
      <c r="AH26" s="11"/>
      <c r="AI26" s="11"/>
      <c r="AJ26" s="11"/>
      <c r="AK26" s="90">
        <f t="shared" si="15"/>
        <v>15</v>
      </c>
      <c r="AL26" s="116">
        <f t="shared" si="16"/>
        <v>100</v>
      </c>
      <c r="AM26" s="111">
        <v>3</v>
      </c>
      <c r="AN26" s="13">
        <v>4</v>
      </c>
      <c r="AO26" s="12"/>
      <c r="AP26" s="13"/>
      <c r="AQ26" s="52"/>
      <c r="AR26" s="13"/>
      <c r="AS26" s="12"/>
      <c r="AT26" s="30"/>
      <c r="AU26" s="91">
        <f t="shared" si="17"/>
        <v>7</v>
      </c>
      <c r="AV26" s="116">
        <f t="shared" si="18"/>
        <v>100</v>
      </c>
      <c r="AW26" s="112">
        <v>4</v>
      </c>
      <c r="AX26" s="30">
        <v>9</v>
      </c>
      <c r="AY26" s="13"/>
      <c r="BA26" s="13"/>
      <c r="BB26" s="13"/>
      <c r="BC26" s="13"/>
      <c r="BD26" s="15">
        <f t="shared" si="19"/>
        <v>13</v>
      </c>
      <c r="BE26" s="121">
        <f t="shared" si="20"/>
        <v>100</v>
      </c>
      <c r="BF26" s="57">
        <v>3</v>
      </c>
      <c r="BG26" s="13">
        <v>2</v>
      </c>
      <c r="BH26" s="11">
        <v>1</v>
      </c>
      <c r="BI26" s="11"/>
      <c r="BJ26" s="11"/>
      <c r="BK26" s="11"/>
      <c r="BL26" s="11"/>
      <c r="BM26" s="90">
        <f t="shared" si="21"/>
        <v>6</v>
      </c>
      <c r="BN26" s="122">
        <f t="shared" si="22"/>
        <v>85.714285714285708</v>
      </c>
    </row>
    <row r="27" spans="1:66" ht="18">
      <c r="A27" s="24">
        <v>21</v>
      </c>
      <c r="B27" s="80" t="s">
        <v>40</v>
      </c>
      <c r="C27" s="57">
        <v>1</v>
      </c>
      <c r="D27" s="12">
        <v>8</v>
      </c>
      <c r="E27" s="12">
        <v>1</v>
      </c>
      <c r="F27" s="52"/>
      <c r="G27" s="12"/>
      <c r="H27" s="12"/>
      <c r="I27" s="12"/>
      <c r="J27" s="12"/>
      <c r="K27" s="12"/>
      <c r="L27" s="30"/>
      <c r="M27" s="91">
        <f t="shared" si="11"/>
        <v>10</v>
      </c>
      <c r="N27" s="116">
        <f t="shared" si="12"/>
        <v>76.923076923076934</v>
      </c>
      <c r="O27" s="77">
        <v>4</v>
      </c>
      <c r="P27" s="12">
        <v>10</v>
      </c>
      <c r="Q27" s="12"/>
      <c r="R27" s="52"/>
      <c r="S27" s="34"/>
      <c r="T27" s="35"/>
      <c r="U27" s="11"/>
      <c r="V27" s="30"/>
      <c r="W27" s="30"/>
      <c r="X27" s="13"/>
      <c r="Y27" s="13"/>
      <c r="Z27" s="15">
        <f t="shared" si="13"/>
        <v>14</v>
      </c>
      <c r="AA27" s="117">
        <f t="shared" si="14"/>
        <v>93.333333333333329</v>
      </c>
      <c r="AB27" s="77">
        <v>2</v>
      </c>
      <c r="AC27" s="11">
        <v>11</v>
      </c>
      <c r="AD27" s="12"/>
      <c r="AE27" s="52"/>
      <c r="AF27" s="12"/>
      <c r="AG27" s="52"/>
      <c r="AH27" s="11"/>
      <c r="AI27" s="11"/>
      <c r="AJ27" s="11"/>
      <c r="AK27" s="90">
        <f t="shared" si="15"/>
        <v>13</v>
      </c>
      <c r="AL27" s="116">
        <f t="shared" si="16"/>
        <v>86.666666666666671</v>
      </c>
      <c r="AM27" s="111">
        <v>3</v>
      </c>
      <c r="AN27" s="13">
        <v>4</v>
      </c>
      <c r="AO27" s="12"/>
      <c r="AP27" s="13"/>
      <c r="AQ27" s="52"/>
      <c r="AR27" s="13"/>
      <c r="AS27" s="12"/>
      <c r="AT27" s="30"/>
      <c r="AU27" s="91">
        <f t="shared" si="17"/>
        <v>7</v>
      </c>
      <c r="AV27" s="116">
        <f t="shared" si="18"/>
        <v>100</v>
      </c>
      <c r="AW27" s="112">
        <v>3</v>
      </c>
      <c r="AX27" s="30">
        <v>9</v>
      </c>
      <c r="AY27" s="13"/>
      <c r="BA27" s="13"/>
      <c r="BB27" s="13"/>
      <c r="BC27" s="13"/>
      <c r="BD27" s="15">
        <f t="shared" si="19"/>
        <v>12</v>
      </c>
      <c r="BE27" s="121">
        <f t="shared" si="20"/>
        <v>92.307692307692307</v>
      </c>
      <c r="BF27" s="57">
        <v>3</v>
      </c>
      <c r="BG27" s="13">
        <v>2</v>
      </c>
      <c r="BH27" s="11">
        <v>1</v>
      </c>
      <c r="BI27" s="11"/>
      <c r="BJ27" s="11"/>
      <c r="BK27" s="11"/>
      <c r="BL27" s="11"/>
      <c r="BM27" s="90">
        <f t="shared" si="21"/>
        <v>6</v>
      </c>
      <c r="BN27" s="122">
        <f t="shared" si="22"/>
        <v>85.714285714285708</v>
      </c>
    </row>
    <row r="28" spans="1:66" ht="18">
      <c r="A28" s="32">
        <v>22</v>
      </c>
      <c r="B28" s="80" t="s">
        <v>41</v>
      </c>
      <c r="C28" s="57">
        <v>3</v>
      </c>
      <c r="D28" s="12">
        <v>7</v>
      </c>
      <c r="E28" s="12">
        <v>1</v>
      </c>
      <c r="F28" s="52"/>
      <c r="G28" s="12"/>
      <c r="H28" s="12"/>
      <c r="I28" s="12"/>
      <c r="J28" s="12"/>
      <c r="K28" s="12"/>
      <c r="L28" s="30"/>
      <c r="M28" s="91">
        <f t="shared" si="11"/>
        <v>11</v>
      </c>
      <c r="N28" s="116">
        <f t="shared" si="12"/>
        <v>84.615384615384613</v>
      </c>
      <c r="O28" s="77">
        <v>4</v>
      </c>
      <c r="P28" s="12">
        <v>8</v>
      </c>
      <c r="Q28" s="12"/>
      <c r="R28" s="52"/>
      <c r="S28" s="34"/>
      <c r="T28" s="35"/>
      <c r="U28" s="11"/>
      <c r="V28" s="30"/>
      <c r="W28" s="30"/>
      <c r="X28" s="13"/>
      <c r="Y28" s="13"/>
      <c r="Z28" s="15">
        <f t="shared" si="13"/>
        <v>12</v>
      </c>
      <c r="AA28" s="117">
        <f t="shared" si="14"/>
        <v>80</v>
      </c>
      <c r="AB28" s="77">
        <v>3</v>
      </c>
      <c r="AC28" s="12">
        <v>10</v>
      </c>
      <c r="AD28" s="12"/>
      <c r="AE28" s="52"/>
      <c r="AF28" s="12"/>
      <c r="AG28" s="52"/>
      <c r="AH28" s="11"/>
      <c r="AI28" s="11"/>
      <c r="AJ28" s="11"/>
      <c r="AK28" s="90">
        <f t="shared" si="15"/>
        <v>13</v>
      </c>
      <c r="AL28" s="116">
        <f t="shared" si="16"/>
        <v>86.666666666666671</v>
      </c>
      <c r="AM28" s="111">
        <v>2</v>
      </c>
      <c r="AN28" s="13">
        <v>4</v>
      </c>
      <c r="AO28" s="12"/>
      <c r="AP28" s="13"/>
      <c r="AQ28" s="52"/>
      <c r="AR28" s="13"/>
      <c r="AS28" s="12"/>
      <c r="AT28" s="30"/>
      <c r="AU28" s="91">
        <f t="shared" si="17"/>
        <v>6</v>
      </c>
      <c r="AV28" s="116">
        <f t="shared" si="18"/>
        <v>85.714285714285708</v>
      </c>
      <c r="AW28" s="112">
        <v>3</v>
      </c>
      <c r="AX28" s="30">
        <v>8</v>
      </c>
      <c r="AY28" s="13"/>
      <c r="BA28" s="13"/>
      <c r="BB28" s="13"/>
      <c r="BC28" s="13"/>
      <c r="BD28" s="15">
        <f t="shared" si="19"/>
        <v>11</v>
      </c>
      <c r="BE28" s="121">
        <f t="shared" si="20"/>
        <v>84.615384615384613</v>
      </c>
      <c r="BF28" s="57">
        <v>3</v>
      </c>
      <c r="BG28" s="13">
        <v>2</v>
      </c>
      <c r="BH28" s="11">
        <v>1</v>
      </c>
      <c r="BI28" s="11"/>
      <c r="BJ28" s="11"/>
      <c r="BK28" s="11"/>
      <c r="BL28" s="11"/>
      <c r="BM28" s="90">
        <f t="shared" si="21"/>
        <v>6</v>
      </c>
      <c r="BN28" s="122">
        <f t="shared" si="22"/>
        <v>85.714285714285708</v>
      </c>
    </row>
    <row r="29" spans="1:66" ht="18">
      <c r="A29" s="24">
        <v>23</v>
      </c>
      <c r="B29" s="80" t="s">
        <v>42</v>
      </c>
      <c r="C29" s="57">
        <v>4</v>
      </c>
      <c r="D29" s="12">
        <v>6</v>
      </c>
      <c r="E29" s="12">
        <v>1</v>
      </c>
      <c r="F29" s="52"/>
      <c r="G29" s="12"/>
      <c r="H29" s="12"/>
      <c r="I29" s="12"/>
      <c r="J29" s="12"/>
      <c r="K29" s="12"/>
      <c r="L29" s="30"/>
      <c r="M29" s="91">
        <f t="shared" si="11"/>
        <v>11</v>
      </c>
      <c r="N29" s="116">
        <f t="shared" si="12"/>
        <v>84.615384615384613</v>
      </c>
      <c r="O29" s="77">
        <v>5</v>
      </c>
      <c r="P29" s="12">
        <v>6</v>
      </c>
      <c r="Q29" s="12"/>
      <c r="R29" s="52"/>
      <c r="S29" s="34"/>
      <c r="T29" s="35"/>
      <c r="U29" s="11"/>
      <c r="V29" s="30"/>
      <c r="W29" s="30"/>
      <c r="X29" s="13"/>
      <c r="Y29" s="13"/>
      <c r="Z29" s="15">
        <f t="shared" si="13"/>
        <v>11</v>
      </c>
      <c r="AA29" s="117">
        <f t="shared" si="14"/>
        <v>73.333333333333329</v>
      </c>
      <c r="AB29" s="77">
        <v>4</v>
      </c>
      <c r="AC29" s="12">
        <v>8</v>
      </c>
      <c r="AD29" s="12"/>
      <c r="AE29" s="52"/>
      <c r="AF29" s="12"/>
      <c r="AG29" s="52"/>
      <c r="AH29" s="11"/>
      <c r="AI29" s="11"/>
      <c r="AJ29" s="11"/>
      <c r="AK29" s="90">
        <f t="shared" si="15"/>
        <v>12</v>
      </c>
      <c r="AL29" s="116">
        <f t="shared" si="16"/>
        <v>80</v>
      </c>
      <c r="AM29" s="111">
        <v>3</v>
      </c>
      <c r="AN29" s="13">
        <v>4</v>
      </c>
      <c r="AO29" s="12"/>
      <c r="AP29" s="13"/>
      <c r="AQ29" s="52"/>
      <c r="AR29" s="13"/>
      <c r="AS29" s="12"/>
      <c r="AT29" s="30"/>
      <c r="AU29" s="91">
        <f t="shared" si="17"/>
        <v>7</v>
      </c>
      <c r="AV29" s="116">
        <f t="shared" si="18"/>
        <v>100</v>
      </c>
      <c r="AW29" s="112">
        <v>4</v>
      </c>
      <c r="AX29" s="30">
        <v>8</v>
      </c>
      <c r="AY29" s="13"/>
      <c r="BA29" s="13"/>
      <c r="BB29" s="13"/>
      <c r="BC29" s="13"/>
      <c r="BD29" s="15">
        <f t="shared" si="19"/>
        <v>12</v>
      </c>
      <c r="BE29" s="121">
        <f t="shared" si="20"/>
        <v>92.307692307692307</v>
      </c>
      <c r="BF29" s="57">
        <v>4</v>
      </c>
      <c r="BG29" s="13">
        <v>2</v>
      </c>
      <c r="BH29" s="11">
        <v>1</v>
      </c>
      <c r="BI29" s="11"/>
      <c r="BJ29" s="11"/>
      <c r="BK29" s="11"/>
      <c r="BL29" s="11"/>
      <c r="BM29" s="90">
        <f t="shared" si="21"/>
        <v>7</v>
      </c>
      <c r="BN29" s="122">
        <f t="shared" si="22"/>
        <v>100</v>
      </c>
    </row>
    <row r="30" spans="1:66" ht="18">
      <c r="A30" s="32">
        <v>24</v>
      </c>
      <c r="B30" s="80" t="s">
        <v>43</v>
      </c>
      <c r="C30" s="57">
        <v>3</v>
      </c>
      <c r="D30" s="12">
        <v>7</v>
      </c>
      <c r="E30" s="12">
        <v>1</v>
      </c>
      <c r="F30" s="52"/>
      <c r="G30" s="12"/>
      <c r="H30" s="12"/>
      <c r="I30" s="12"/>
      <c r="J30" s="12"/>
      <c r="K30" s="12"/>
      <c r="L30" s="30"/>
      <c r="M30" s="91">
        <f t="shared" si="11"/>
        <v>11</v>
      </c>
      <c r="N30" s="116">
        <f t="shared" si="12"/>
        <v>84.615384615384613</v>
      </c>
      <c r="O30" s="77">
        <v>4</v>
      </c>
      <c r="P30" s="12">
        <v>10</v>
      </c>
      <c r="Q30" s="12"/>
      <c r="R30" s="52"/>
      <c r="S30" s="34"/>
      <c r="T30" s="35"/>
      <c r="U30" s="11"/>
      <c r="V30" s="30"/>
      <c r="W30" s="30"/>
      <c r="X30" s="13"/>
      <c r="Y30" s="13"/>
      <c r="Z30" s="15">
        <f t="shared" si="13"/>
        <v>14</v>
      </c>
      <c r="AA30" s="117">
        <f t="shared" si="14"/>
        <v>93.333333333333329</v>
      </c>
      <c r="AB30" s="77">
        <v>4</v>
      </c>
      <c r="AC30" s="11">
        <v>10</v>
      </c>
      <c r="AD30" s="12"/>
      <c r="AE30" s="52"/>
      <c r="AF30" s="12"/>
      <c r="AG30" s="52"/>
      <c r="AH30" s="11"/>
      <c r="AI30" s="11"/>
      <c r="AJ30" s="11"/>
      <c r="AK30" s="90">
        <f t="shared" si="15"/>
        <v>14</v>
      </c>
      <c r="AL30" s="116">
        <f t="shared" si="16"/>
        <v>93.333333333333329</v>
      </c>
      <c r="AM30" s="111">
        <v>3</v>
      </c>
      <c r="AN30" s="13">
        <v>4</v>
      </c>
      <c r="AO30" s="12"/>
      <c r="AP30" s="13"/>
      <c r="AQ30" s="52"/>
      <c r="AR30" s="13"/>
      <c r="AS30" s="12"/>
      <c r="AT30" s="30"/>
      <c r="AU30" s="91">
        <f t="shared" si="17"/>
        <v>7</v>
      </c>
      <c r="AV30" s="116">
        <f t="shared" si="18"/>
        <v>100</v>
      </c>
      <c r="AW30" s="112">
        <v>3</v>
      </c>
      <c r="AX30" s="30">
        <v>9</v>
      </c>
      <c r="AY30" s="13"/>
      <c r="BA30" s="13"/>
      <c r="BB30" s="13"/>
      <c r="BC30" s="13"/>
      <c r="BD30" s="15">
        <f t="shared" si="19"/>
        <v>12</v>
      </c>
      <c r="BE30" s="121">
        <f t="shared" si="20"/>
        <v>92.307692307692307</v>
      </c>
      <c r="BF30" s="57">
        <v>3</v>
      </c>
      <c r="BG30" s="13">
        <v>2</v>
      </c>
      <c r="BH30" s="11">
        <v>1</v>
      </c>
      <c r="BI30" s="11"/>
      <c r="BJ30" s="11"/>
      <c r="BK30" s="11"/>
      <c r="BL30" s="11"/>
      <c r="BM30" s="90">
        <f t="shared" si="21"/>
        <v>6</v>
      </c>
      <c r="BN30" s="122">
        <f t="shared" si="22"/>
        <v>85.714285714285708</v>
      </c>
    </row>
    <row r="31" spans="1:66" ht="18">
      <c r="A31" s="24">
        <v>25</v>
      </c>
      <c r="B31" s="80" t="s">
        <v>44</v>
      </c>
      <c r="C31" s="57">
        <v>4</v>
      </c>
      <c r="D31" s="12">
        <v>8</v>
      </c>
      <c r="E31" s="12">
        <v>1</v>
      </c>
      <c r="F31" s="52"/>
      <c r="G31" s="12"/>
      <c r="H31" s="12"/>
      <c r="I31" s="12"/>
      <c r="J31" s="12"/>
      <c r="K31" s="12"/>
      <c r="L31" s="30"/>
      <c r="M31" s="91">
        <f t="shared" si="11"/>
        <v>13</v>
      </c>
      <c r="N31" s="116">
        <f t="shared" si="12"/>
        <v>100</v>
      </c>
      <c r="O31" s="77">
        <v>5</v>
      </c>
      <c r="P31" s="12">
        <v>10</v>
      </c>
      <c r="Q31" s="12"/>
      <c r="R31" s="52"/>
      <c r="S31" s="34"/>
      <c r="T31" s="35"/>
      <c r="U31" s="11"/>
      <c r="V31" s="30"/>
      <c r="W31" s="30"/>
      <c r="X31" s="13"/>
      <c r="Y31" s="13"/>
      <c r="Z31" s="15">
        <f t="shared" si="13"/>
        <v>15</v>
      </c>
      <c r="AA31" s="117">
        <f t="shared" si="14"/>
        <v>100</v>
      </c>
      <c r="AB31" s="77">
        <v>3</v>
      </c>
      <c r="AC31" s="11">
        <v>11</v>
      </c>
      <c r="AD31" s="12"/>
      <c r="AE31" s="52"/>
      <c r="AF31" s="12"/>
      <c r="AG31" s="52"/>
      <c r="AH31" s="11"/>
      <c r="AI31" s="11"/>
      <c r="AJ31" s="11"/>
      <c r="AK31" s="90">
        <f t="shared" si="15"/>
        <v>14</v>
      </c>
      <c r="AL31" s="116">
        <f t="shared" si="16"/>
        <v>93.333333333333329</v>
      </c>
      <c r="AM31" s="111">
        <v>3</v>
      </c>
      <c r="AN31" s="13">
        <v>4</v>
      </c>
      <c r="AO31" s="12"/>
      <c r="AP31" s="13"/>
      <c r="AQ31" s="52"/>
      <c r="AR31" s="13"/>
      <c r="AS31" s="12"/>
      <c r="AT31" s="30"/>
      <c r="AU31" s="91">
        <f t="shared" si="17"/>
        <v>7</v>
      </c>
      <c r="AV31" s="116">
        <f t="shared" si="18"/>
        <v>100</v>
      </c>
      <c r="AW31" s="112">
        <v>4</v>
      </c>
      <c r="AX31" s="30">
        <v>9</v>
      </c>
      <c r="AY31" s="13"/>
      <c r="BA31" s="13"/>
      <c r="BB31" s="13"/>
      <c r="BC31" s="13"/>
      <c r="BD31" s="15">
        <f t="shared" si="19"/>
        <v>13</v>
      </c>
      <c r="BE31" s="121">
        <f t="shared" si="20"/>
        <v>100</v>
      </c>
      <c r="BF31" s="57">
        <v>4</v>
      </c>
      <c r="BG31" s="13">
        <v>2</v>
      </c>
      <c r="BH31" s="11">
        <v>1</v>
      </c>
      <c r="BI31" s="11"/>
      <c r="BJ31" s="11"/>
      <c r="BK31" s="11"/>
      <c r="BL31" s="11"/>
      <c r="BM31" s="90">
        <f t="shared" si="21"/>
        <v>7</v>
      </c>
      <c r="BN31" s="122">
        <f t="shared" si="22"/>
        <v>100</v>
      </c>
    </row>
    <row r="32" spans="1:66" ht="18">
      <c r="A32" s="32">
        <v>26</v>
      </c>
      <c r="B32" s="80" t="s">
        <v>45</v>
      </c>
      <c r="C32" s="57">
        <v>4</v>
      </c>
      <c r="D32" s="12">
        <v>6</v>
      </c>
      <c r="E32" s="12">
        <v>1</v>
      </c>
      <c r="F32" s="52"/>
      <c r="G32" s="12"/>
      <c r="H32" s="12"/>
      <c r="I32" s="12"/>
      <c r="J32" s="12"/>
      <c r="K32" s="12"/>
      <c r="L32" s="30"/>
      <c r="M32" s="91">
        <f t="shared" si="11"/>
        <v>11</v>
      </c>
      <c r="N32" s="116">
        <f t="shared" si="12"/>
        <v>84.615384615384613</v>
      </c>
      <c r="O32" s="77">
        <v>5</v>
      </c>
      <c r="P32" s="12">
        <v>7</v>
      </c>
      <c r="Q32" s="12"/>
      <c r="R32" s="52"/>
      <c r="S32" s="34"/>
      <c r="T32" s="35"/>
      <c r="U32" s="11"/>
      <c r="V32" s="30"/>
      <c r="W32" s="30"/>
      <c r="X32" s="13"/>
      <c r="Y32" s="13"/>
      <c r="Z32" s="15">
        <f t="shared" si="13"/>
        <v>12</v>
      </c>
      <c r="AA32" s="117">
        <f t="shared" si="14"/>
        <v>80</v>
      </c>
      <c r="AB32" s="77">
        <v>4</v>
      </c>
      <c r="AC32" s="11">
        <v>10</v>
      </c>
      <c r="AD32" s="12"/>
      <c r="AE32" s="52"/>
      <c r="AF32" s="12"/>
      <c r="AG32" s="52"/>
      <c r="AH32" s="11"/>
      <c r="AI32" s="11"/>
      <c r="AJ32" s="11"/>
      <c r="AK32" s="90">
        <f t="shared" si="15"/>
        <v>14</v>
      </c>
      <c r="AL32" s="116">
        <f t="shared" si="16"/>
        <v>93.333333333333329</v>
      </c>
      <c r="AM32" s="111">
        <v>3</v>
      </c>
      <c r="AN32" s="13">
        <v>2</v>
      </c>
      <c r="AO32" s="12"/>
      <c r="AP32" s="13"/>
      <c r="AQ32" s="52"/>
      <c r="AR32" s="13"/>
      <c r="AS32" s="12"/>
      <c r="AT32" s="30"/>
      <c r="AU32" s="91">
        <f t="shared" si="17"/>
        <v>5</v>
      </c>
      <c r="AV32" s="116">
        <f t="shared" si="18"/>
        <v>71.428571428571431</v>
      </c>
      <c r="AW32" s="112">
        <v>4</v>
      </c>
      <c r="AX32" s="30">
        <v>7</v>
      </c>
      <c r="AY32" s="13"/>
      <c r="BA32" s="13"/>
      <c r="BB32" s="13"/>
      <c r="BC32" s="13"/>
      <c r="BD32" s="15">
        <f t="shared" si="19"/>
        <v>11</v>
      </c>
      <c r="BE32" s="121">
        <f t="shared" si="20"/>
        <v>84.615384615384613</v>
      </c>
      <c r="BF32" s="57">
        <v>3</v>
      </c>
      <c r="BG32" s="13">
        <v>2</v>
      </c>
      <c r="BH32" s="11">
        <v>1</v>
      </c>
      <c r="BI32" s="11"/>
      <c r="BJ32" s="11"/>
      <c r="BK32" s="11"/>
      <c r="BL32" s="11"/>
      <c r="BM32" s="90">
        <f t="shared" si="21"/>
        <v>6</v>
      </c>
      <c r="BN32" s="122">
        <f t="shared" si="22"/>
        <v>85.714285714285708</v>
      </c>
    </row>
    <row r="33" spans="1:66" ht="18">
      <c r="A33" s="24">
        <v>27</v>
      </c>
      <c r="B33" s="80" t="s">
        <v>46</v>
      </c>
      <c r="C33" s="57">
        <v>4</v>
      </c>
      <c r="D33" s="12">
        <v>7</v>
      </c>
      <c r="E33" s="12">
        <v>1</v>
      </c>
      <c r="F33" s="52"/>
      <c r="G33" s="12"/>
      <c r="H33" s="12"/>
      <c r="I33" s="12"/>
      <c r="J33" s="12"/>
      <c r="K33" s="12"/>
      <c r="L33" s="30"/>
      <c r="M33" s="91">
        <f t="shared" si="11"/>
        <v>12</v>
      </c>
      <c r="N33" s="116">
        <f t="shared" si="12"/>
        <v>92.307692307692307</v>
      </c>
      <c r="O33" s="77">
        <v>5</v>
      </c>
      <c r="P33" s="12">
        <v>9</v>
      </c>
      <c r="Q33" s="12"/>
      <c r="R33" s="52"/>
      <c r="S33" s="34"/>
      <c r="T33" s="35"/>
      <c r="U33" s="11"/>
      <c r="V33" s="30"/>
      <c r="W33" s="30"/>
      <c r="X33" s="13"/>
      <c r="Y33" s="13"/>
      <c r="Z33" s="15">
        <f t="shared" si="13"/>
        <v>14</v>
      </c>
      <c r="AA33" s="117">
        <f t="shared" si="14"/>
        <v>93.333333333333329</v>
      </c>
      <c r="AB33" s="77">
        <v>3</v>
      </c>
      <c r="AC33" s="11">
        <v>11</v>
      </c>
      <c r="AD33" s="12"/>
      <c r="AE33" s="52"/>
      <c r="AF33" s="12"/>
      <c r="AG33" s="52"/>
      <c r="AH33" s="11"/>
      <c r="AI33" s="11"/>
      <c r="AJ33" s="11"/>
      <c r="AK33" s="90">
        <f t="shared" si="15"/>
        <v>14</v>
      </c>
      <c r="AL33" s="116">
        <f t="shared" si="16"/>
        <v>93.333333333333329</v>
      </c>
      <c r="AM33" s="111">
        <v>3</v>
      </c>
      <c r="AN33" s="13">
        <v>3</v>
      </c>
      <c r="AO33" s="12"/>
      <c r="AP33" s="13"/>
      <c r="AQ33" s="52"/>
      <c r="AR33" s="13"/>
      <c r="AS33" s="12"/>
      <c r="AT33" s="30"/>
      <c r="AU33" s="91">
        <f t="shared" si="17"/>
        <v>6</v>
      </c>
      <c r="AV33" s="116">
        <f t="shared" si="18"/>
        <v>85.714285714285708</v>
      </c>
      <c r="AW33" s="112">
        <v>4</v>
      </c>
      <c r="AX33" s="30">
        <v>8</v>
      </c>
      <c r="AY33" s="13"/>
      <c r="BA33" s="13"/>
      <c r="BB33" s="13"/>
      <c r="BC33" s="13"/>
      <c r="BD33" s="15">
        <f t="shared" si="19"/>
        <v>12</v>
      </c>
      <c r="BE33" s="121">
        <f t="shared" si="20"/>
        <v>92.307692307692307</v>
      </c>
      <c r="BF33" s="57">
        <v>2</v>
      </c>
      <c r="BG33" s="13">
        <v>2</v>
      </c>
      <c r="BH33" s="11">
        <v>1</v>
      </c>
      <c r="BI33" s="11"/>
      <c r="BJ33" s="11"/>
      <c r="BK33" s="11"/>
      <c r="BL33" s="11"/>
      <c r="BM33" s="90">
        <f t="shared" si="21"/>
        <v>5</v>
      </c>
      <c r="BN33" s="122">
        <f t="shared" si="22"/>
        <v>71.428571428571431</v>
      </c>
    </row>
    <row r="34" spans="1:66" ht="18">
      <c r="A34" s="32">
        <v>28</v>
      </c>
      <c r="B34" s="80" t="s">
        <v>47</v>
      </c>
      <c r="C34" s="57">
        <v>4</v>
      </c>
      <c r="D34" s="12">
        <v>8</v>
      </c>
      <c r="E34" s="12">
        <v>1</v>
      </c>
      <c r="F34" s="52"/>
      <c r="G34" s="12"/>
      <c r="H34" s="12"/>
      <c r="I34" s="12"/>
      <c r="J34" s="12"/>
      <c r="K34" s="12"/>
      <c r="L34" s="30"/>
      <c r="M34" s="91">
        <f t="shared" si="11"/>
        <v>13</v>
      </c>
      <c r="N34" s="116">
        <f t="shared" si="12"/>
        <v>100</v>
      </c>
      <c r="O34" s="77">
        <v>5</v>
      </c>
      <c r="P34" s="12">
        <v>10</v>
      </c>
      <c r="Q34" s="12"/>
      <c r="R34" s="52"/>
      <c r="S34" s="34"/>
      <c r="T34" s="35"/>
      <c r="U34" s="11"/>
      <c r="V34" s="30"/>
      <c r="W34" s="30"/>
      <c r="X34" s="13"/>
      <c r="Y34" s="30"/>
      <c r="Z34" s="15">
        <f t="shared" si="13"/>
        <v>15</v>
      </c>
      <c r="AA34" s="117">
        <f t="shared" si="14"/>
        <v>100</v>
      </c>
      <c r="AB34" s="77">
        <v>4</v>
      </c>
      <c r="AC34" s="11">
        <v>10</v>
      </c>
      <c r="AD34" s="12"/>
      <c r="AE34" s="52"/>
      <c r="AF34" s="12"/>
      <c r="AG34" s="52"/>
      <c r="AH34" s="11"/>
      <c r="AI34" s="11"/>
      <c r="AJ34" s="11"/>
      <c r="AK34" s="90">
        <f t="shared" si="15"/>
        <v>14</v>
      </c>
      <c r="AL34" s="116">
        <f t="shared" si="16"/>
        <v>93.333333333333329</v>
      </c>
      <c r="AM34" s="111">
        <v>3</v>
      </c>
      <c r="AN34" s="13">
        <v>3</v>
      </c>
      <c r="AO34" s="12"/>
      <c r="AP34" s="13"/>
      <c r="AQ34" s="52"/>
      <c r="AR34" s="13"/>
      <c r="AS34" s="12"/>
      <c r="AT34" s="30"/>
      <c r="AU34" s="91">
        <f t="shared" si="17"/>
        <v>6</v>
      </c>
      <c r="AV34" s="116">
        <f t="shared" si="18"/>
        <v>85.714285714285708</v>
      </c>
      <c r="AW34" s="123">
        <v>4</v>
      </c>
      <c r="AX34" s="30">
        <v>9</v>
      </c>
      <c r="AY34" s="13"/>
      <c r="BA34" s="13"/>
      <c r="BB34" s="13"/>
      <c r="BC34" s="13"/>
      <c r="BD34" s="15">
        <f t="shared" si="19"/>
        <v>13</v>
      </c>
      <c r="BE34" s="121">
        <f t="shared" si="20"/>
        <v>100</v>
      </c>
      <c r="BF34" s="57">
        <v>4</v>
      </c>
      <c r="BG34" s="13">
        <v>2</v>
      </c>
      <c r="BH34" s="11">
        <v>1</v>
      </c>
      <c r="BI34" s="11"/>
      <c r="BJ34" s="11"/>
      <c r="BK34" s="11"/>
      <c r="BL34" s="11"/>
      <c r="BM34" s="90">
        <f t="shared" si="21"/>
        <v>7</v>
      </c>
      <c r="BN34" s="122">
        <f t="shared" si="22"/>
        <v>100</v>
      </c>
    </row>
    <row r="35" spans="1:66" ht="18">
      <c r="A35" s="24"/>
      <c r="B35" s="80"/>
      <c r="C35" s="57"/>
      <c r="D35" s="12"/>
      <c r="E35" s="12"/>
      <c r="F35" s="52"/>
      <c r="G35" s="12"/>
      <c r="H35" s="12"/>
      <c r="I35" s="12"/>
      <c r="J35" s="12"/>
      <c r="K35" s="12"/>
      <c r="L35" s="30"/>
      <c r="M35" s="30"/>
      <c r="N35" s="114"/>
      <c r="O35" s="77"/>
      <c r="P35" s="12"/>
      <c r="Q35" s="12"/>
      <c r="R35" s="52"/>
      <c r="S35" s="34"/>
      <c r="T35" s="35"/>
      <c r="U35" s="11"/>
      <c r="V35" s="30"/>
      <c r="W35" s="30"/>
      <c r="X35" s="13"/>
      <c r="Y35" s="30"/>
      <c r="Z35" s="11"/>
      <c r="AA35" s="58"/>
      <c r="AB35" s="77"/>
      <c r="AC35" s="11"/>
      <c r="AD35" s="12"/>
      <c r="AE35" s="52"/>
      <c r="AF35" s="12"/>
      <c r="AG35" s="52"/>
      <c r="AH35" s="11"/>
      <c r="AI35" s="11"/>
      <c r="AJ35" s="11"/>
      <c r="AK35" s="11"/>
      <c r="AL35" s="114"/>
      <c r="AM35" s="111"/>
      <c r="AN35" s="13"/>
      <c r="AO35" s="12"/>
      <c r="AP35" s="13"/>
      <c r="AQ35" s="52"/>
      <c r="AR35" s="13"/>
      <c r="AS35" s="12"/>
      <c r="AT35" s="30"/>
      <c r="AU35" s="30"/>
      <c r="AV35" s="114"/>
      <c r="AW35" s="123"/>
      <c r="AX35" s="30"/>
      <c r="AY35" s="13"/>
      <c r="BA35" s="13"/>
      <c r="BB35" s="13"/>
      <c r="BC35" s="13"/>
      <c r="BD35" s="13"/>
      <c r="BE35" s="115"/>
      <c r="BF35" s="57"/>
      <c r="BG35" s="13"/>
      <c r="BH35" s="11"/>
      <c r="BI35" s="11"/>
      <c r="BJ35" s="11"/>
      <c r="BK35" s="11"/>
      <c r="BL35" s="11"/>
      <c r="BM35" s="90"/>
      <c r="BN35" s="122"/>
    </row>
    <row r="36" spans="1:66">
      <c r="A36" s="82"/>
      <c r="B36" s="83"/>
      <c r="C36" s="84">
        <v>4</v>
      </c>
      <c r="D36" s="85">
        <v>8</v>
      </c>
      <c r="E36" s="85">
        <v>2</v>
      </c>
      <c r="F36" s="86"/>
      <c r="G36" s="85"/>
      <c r="H36" s="85"/>
      <c r="I36" s="85"/>
      <c r="J36" s="85"/>
      <c r="K36" s="85"/>
      <c r="L36" s="91"/>
      <c r="M36" s="91">
        <f>SUM(C36:L36)</f>
        <v>14</v>
      </c>
      <c r="N36" s="116">
        <f>M36/14*100</f>
        <v>100</v>
      </c>
      <c r="O36" s="87">
        <v>4</v>
      </c>
      <c r="P36" s="85">
        <v>11</v>
      </c>
      <c r="Q36" s="85"/>
      <c r="R36" s="86"/>
      <c r="S36" s="88"/>
      <c r="T36" s="89"/>
      <c r="U36" s="90"/>
      <c r="V36" s="91"/>
      <c r="W36" s="91"/>
      <c r="X36" s="15"/>
      <c r="Y36" s="91"/>
      <c r="Z36" s="90">
        <f>SUM(O36:Y36)</f>
        <v>15</v>
      </c>
      <c r="AA36" s="124">
        <f>Z36/15*100</f>
        <v>100</v>
      </c>
      <c r="AB36" s="87">
        <v>5</v>
      </c>
      <c r="AC36" s="90">
        <v>8</v>
      </c>
      <c r="AD36" s="85"/>
      <c r="AE36" s="86"/>
      <c r="AF36" s="85"/>
      <c r="AG36" s="86"/>
      <c r="AH36" s="90"/>
      <c r="AI36" s="90"/>
      <c r="AJ36" s="90"/>
      <c r="AK36" s="90">
        <f>SUM(AB36:AJ36)</f>
        <v>13</v>
      </c>
      <c r="AL36" s="116">
        <f>AK36/13*100</f>
        <v>100</v>
      </c>
      <c r="AM36" s="118">
        <v>3</v>
      </c>
      <c r="AN36" s="15">
        <v>2</v>
      </c>
      <c r="AO36" s="85"/>
      <c r="AP36" s="15"/>
      <c r="AQ36" s="86"/>
      <c r="AR36" s="15"/>
      <c r="AS36" s="85"/>
      <c r="AT36" s="91"/>
      <c r="AU36" s="91">
        <f>SUM(AM36:AT36)</f>
        <v>5</v>
      </c>
      <c r="AV36" s="116">
        <f>AU36/5*100</f>
        <v>100</v>
      </c>
      <c r="AW36" s="125">
        <v>5</v>
      </c>
      <c r="AX36" s="91">
        <v>8</v>
      </c>
      <c r="AY36" s="15"/>
      <c r="AZ36" s="120"/>
      <c r="BA36" s="15"/>
      <c r="BB36" s="15"/>
      <c r="BC36" s="15"/>
      <c r="BD36" s="15">
        <f>SUM(AW36:BC36)</f>
        <v>13</v>
      </c>
      <c r="BE36" s="121">
        <f>BD36/13*100</f>
        <v>100</v>
      </c>
      <c r="BF36" s="84">
        <v>3</v>
      </c>
      <c r="BG36" s="15">
        <v>4</v>
      </c>
      <c r="BH36" s="90">
        <v>0</v>
      </c>
      <c r="BI36" s="90"/>
      <c r="BJ36" s="90"/>
      <c r="BK36" s="90"/>
      <c r="BL36" s="90"/>
      <c r="BM36" s="90">
        <f t="shared" si="21"/>
        <v>7</v>
      </c>
      <c r="BN36" s="122">
        <f>BM36/7*100</f>
        <v>100</v>
      </c>
    </row>
    <row r="37" spans="1:66" ht="18">
      <c r="A37" s="24">
        <v>29</v>
      </c>
      <c r="B37" s="80" t="s">
        <v>48</v>
      </c>
      <c r="C37" s="57">
        <v>4</v>
      </c>
      <c r="D37" s="12">
        <v>6</v>
      </c>
      <c r="E37" s="12">
        <v>2</v>
      </c>
      <c r="F37" s="52"/>
      <c r="G37" s="12"/>
      <c r="H37" s="12"/>
      <c r="I37" s="12"/>
      <c r="J37" s="12"/>
      <c r="K37" s="12"/>
      <c r="L37" s="30"/>
      <c r="M37" s="91">
        <f t="shared" ref="M37:M50" si="23">SUM(C37:L37)</f>
        <v>12</v>
      </c>
      <c r="N37" s="116">
        <f t="shared" ref="N37:N50" si="24">M37/14*100</f>
        <v>85.714285714285708</v>
      </c>
      <c r="O37" s="77">
        <v>4</v>
      </c>
      <c r="P37" s="12">
        <v>10</v>
      </c>
      <c r="Q37" s="12"/>
      <c r="R37" s="52"/>
      <c r="S37" s="34"/>
      <c r="T37" s="35"/>
      <c r="U37" s="11"/>
      <c r="V37" s="30"/>
      <c r="W37" s="30"/>
      <c r="X37" s="13"/>
      <c r="Y37" s="30"/>
      <c r="Z37" s="90">
        <f t="shared" ref="Z37:Z50" si="25">SUM(O37:Y37)</f>
        <v>14</v>
      </c>
      <c r="AA37" s="124">
        <f t="shared" ref="AA37:AA50" si="26">Z37/15*100</f>
        <v>93.333333333333329</v>
      </c>
      <c r="AB37" s="77">
        <v>5</v>
      </c>
      <c r="AC37" s="11">
        <v>7</v>
      </c>
      <c r="AD37" s="12"/>
      <c r="AE37" s="52"/>
      <c r="AF37" s="12"/>
      <c r="AG37" s="52"/>
      <c r="AH37" s="11"/>
      <c r="AI37" s="11"/>
      <c r="AJ37" s="11"/>
      <c r="AK37" s="90">
        <f t="shared" ref="AK37:AK50" si="27">SUM(AB37:AJ37)</f>
        <v>12</v>
      </c>
      <c r="AL37" s="116">
        <f t="shared" ref="AL37:AL50" si="28">AK37/13*100</f>
        <v>92.307692307692307</v>
      </c>
      <c r="AM37" s="111">
        <v>3</v>
      </c>
      <c r="AN37" s="13">
        <v>2</v>
      </c>
      <c r="AO37" s="12"/>
      <c r="AP37" s="13"/>
      <c r="AQ37" s="52"/>
      <c r="AR37" s="13"/>
      <c r="AS37" s="12"/>
      <c r="AT37" s="30"/>
      <c r="AU37" s="91">
        <f t="shared" ref="AU37:AU50" si="29">SUM(AM37:AT37)</f>
        <v>5</v>
      </c>
      <c r="AV37" s="116">
        <f t="shared" ref="AV37:AV50" si="30">AU37/5*100</f>
        <v>100</v>
      </c>
      <c r="AW37" s="123">
        <v>5</v>
      </c>
      <c r="AX37" s="30">
        <v>7</v>
      </c>
      <c r="AY37" s="13"/>
      <c r="BA37" s="13"/>
      <c r="BB37" s="13"/>
      <c r="BC37" s="13"/>
      <c r="BD37" s="15">
        <f t="shared" ref="BD37:BD50" si="31">SUM(AW37:BC37)</f>
        <v>12</v>
      </c>
      <c r="BE37" s="121">
        <f t="shared" ref="BE37:BE50" si="32">BD37/13*100</f>
        <v>92.307692307692307</v>
      </c>
      <c r="BF37" s="57">
        <v>3</v>
      </c>
      <c r="BG37" s="13">
        <v>4</v>
      </c>
      <c r="BH37" s="11">
        <v>0</v>
      </c>
      <c r="BI37" s="11"/>
      <c r="BJ37" s="11"/>
      <c r="BK37" s="11"/>
      <c r="BL37" s="11"/>
      <c r="BM37" s="90">
        <f t="shared" si="21"/>
        <v>7</v>
      </c>
      <c r="BN37" s="122">
        <f t="shared" ref="BN37:BN50" si="33">BM37/7*100</f>
        <v>100</v>
      </c>
    </row>
    <row r="38" spans="1:66" ht="18">
      <c r="A38" s="32">
        <v>30</v>
      </c>
      <c r="B38" s="80" t="s">
        <v>49</v>
      </c>
      <c r="C38" s="57">
        <v>4</v>
      </c>
      <c r="D38" s="12">
        <v>5</v>
      </c>
      <c r="E38" s="12">
        <v>2</v>
      </c>
      <c r="F38" s="52"/>
      <c r="G38" s="12"/>
      <c r="H38" s="12"/>
      <c r="I38" s="12"/>
      <c r="J38" s="12"/>
      <c r="K38" s="12"/>
      <c r="L38" s="30"/>
      <c r="M38" s="91">
        <f t="shared" si="23"/>
        <v>11</v>
      </c>
      <c r="N38" s="116">
        <f t="shared" si="24"/>
        <v>78.571428571428569</v>
      </c>
      <c r="O38" s="77">
        <v>4</v>
      </c>
      <c r="P38" s="12">
        <v>8</v>
      </c>
      <c r="Q38" s="12"/>
      <c r="R38" s="52"/>
      <c r="S38" s="34"/>
      <c r="T38" s="35"/>
      <c r="U38" s="11"/>
      <c r="V38" s="30"/>
      <c r="W38" s="30"/>
      <c r="X38" s="13"/>
      <c r="Y38" s="30"/>
      <c r="Z38" s="90">
        <f t="shared" si="25"/>
        <v>12</v>
      </c>
      <c r="AA38" s="124">
        <f t="shared" si="26"/>
        <v>80</v>
      </c>
      <c r="AB38" s="77">
        <v>5</v>
      </c>
      <c r="AC38" s="11">
        <v>5</v>
      </c>
      <c r="AD38" s="12"/>
      <c r="AE38" s="52"/>
      <c r="AF38" s="12"/>
      <c r="AG38" s="52"/>
      <c r="AH38" s="11"/>
      <c r="AI38" s="11"/>
      <c r="AJ38" s="11"/>
      <c r="AK38" s="90">
        <f t="shared" si="27"/>
        <v>10</v>
      </c>
      <c r="AL38" s="116">
        <f t="shared" si="28"/>
        <v>76.923076923076934</v>
      </c>
      <c r="AM38" s="111">
        <v>2</v>
      </c>
      <c r="AN38" s="13">
        <v>2</v>
      </c>
      <c r="AO38" s="12"/>
      <c r="AP38" s="13"/>
      <c r="AQ38" s="52"/>
      <c r="AR38" s="13"/>
      <c r="AS38" s="12"/>
      <c r="AT38" s="30"/>
      <c r="AU38" s="91">
        <f t="shared" si="29"/>
        <v>4</v>
      </c>
      <c r="AV38" s="116">
        <f t="shared" si="30"/>
        <v>80</v>
      </c>
      <c r="AW38" s="123">
        <v>4</v>
      </c>
      <c r="AX38" s="30">
        <v>6</v>
      </c>
      <c r="AY38" s="13"/>
      <c r="BA38" s="13"/>
      <c r="BB38" s="13"/>
      <c r="BC38" s="13"/>
      <c r="BD38" s="15">
        <f t="shared" si="31"/>
        <v>10</v>
      </c>
      <c r="BE38" s="121">
        <f t="shared" si="32"/>
        <v>76.923076923076934</v>
      </c>
      <c r="BF38" s="57">
        <v>2</v>
      </c>
      <c r="BG38" s="13">
        <v>3</v>
      </c>
      <c r="BH38" s="11">
        <v>0</v>
      </c>
      <c r="BI38" s="11"/>
      <c r="BJ38" s="11"/>
      <c r="BK38" s="11"/>
      <c r="BL38" s="11"/>
      <c r="BM38" s="90">
        <f t="shared" si="21"/>
        <v>5</v>
      </c>
      <c r="BN38" s="122">
        <f t="shared" si="33"/>
        <v>71.428571428571431</v>
      </c>
    </row>
    <row r="39" spans="1:66" ht="18">
      <c r="A39" s="24">
        <v>31</v>
      </c>
      <c r="B39" s="80" t="s">
        <v>50</v>
      </c>
      <c r="C39" s="57">
        <v>3</v>
      </c>
      <c r="D39" s="12">
        <v>7</v>
      </c>
      <c r="E39" s="12">
        <v>2</v>
      </c>
      <c r="F39" s="52"/>
      <c r="G39" s="12"/>
      <c r="H39" s="12"/>
      <c r="I39" s="12"/>
      <c r="J39" s="12"/>
      <c r="K39" s="12"/>
      <c r="L39" s="30"/>
      <c r="M39" s="91">
        <f t="shared" si="23"/>
        <v>12</v>
      </c>
      <c r="N39" s="116">
        <f t="shared" si="24"/>
        <v>85.714285714285708</v>
      </c>
      <c r="O39" s="77">
        <v>2</v>
      </c>
      <c r="P39" s="12">
        <v>10</v>
      </c>
      <c r="Q39" s="12"/>
      <c r="R39" s="52"/>
      <c r="S39" s="34"/>
      <c r="T39" s="35"/>
      <c r="U39" s="11"/>
      <c r="V39" s="30"/>
      <c r="W39" s="30"/>
      <c r="X39" s="13"/>
      <c r="Y39" s="30"/>
      <c r="Z39" s="90">
        <f t="shared" si="25"/>
        <v>12</v>
      </c>
      <c r="AA39" s="124">
        <f t="shared" si="26"/>
        <v>80</v>
      </c>
      <c r="AB39" s="77">
        <v>4</v>
      </c>
      <c r="AC39" s="11">
        <v>8</v>
      </c>
      <c r="AD39" s="12"/>
      <c r="AE39" s="52"/>
      <c r="AF39" s="12"/>
      <c r="AG39" s="52"/>
      <c r="AH39" s="11"/>
      <c r="AI39" s="11"/>
      <c r="AJ39" s="11"/>
      <c r="AK39" s="90">
        <f t="shared" si="27"/>
        <v>12</v>
      </c>
      <c r="AL39" s="116">
        <f t="shared" si="28"/>
        <v>92.307692307692307</v>
      </c>
      <c r="AM39" s="111">
        <v>2</v>
      </c>
      <c r="AN39" s="13">
        <v>2</v>
      </c>
      <c r="AO39" s="12"/>
      <c r="AP39" s="13"/>
      <c r="AQ39" s="52"/>
      <c r="AR39" s="13"/>
      <c r="AS39" s="12"/>
      <c r="AT39" s="30"/>
      <c r="AU39" s="91">
        <f t="shared" si="29"/>
        <v>4</v>
      </c>
      <c r="AV39" s="116">
        <f t="shared" si="30"/>
        <v>80</v>
      </c>
      <c r="AW39" s="123">
        <v>1</v>
      </c>
      <c r="AX39" s="30">
        <v>8</v>
      </c>
      <c r="AY39" s="13"/>
      <c r="AZ39" s="13"/>
      <c r="BA39" s="13"/>
      <c r="BB39" s="13"/>
      <c r="BC39" s="13"/>
      <c r="BD39" s="15">
        <f t="shared" si="31"/>
        <v>9</v>
      </c>
      <c r="BE39" s="121">
        <f t="shared" si="32"/>
        <v>69.230769230769226</v>
      </c>
      <c r="BF39" s="57">
        <v>1</v>
      </c>
      <c r="BG39" s="13">
        <v>3</v>
      </c>
      <c r="BH39" s="11">
        <v>0</v>
      </c>
      <c r="BI39" s="11"/>
      <c r="BJ39" s="11"/>
      <c r="BK39" s="11"/>
      <c r="BL39" s="11"/>
      <c r="BM39" s="90">
        <f t="shared" si="21"/>
        <v>4</v>
      </c>
      <c r="BN39" s="122">
        <f t="shared" si="33"/>
        <v>57.142857142857139</v>
      </c>
    </row>
    <row r="40" spans="1:66" ht="18">
      <c r="A40" s="32">
        <v>32</v>
      </c>
      <c r="B40" s="80" t="s">
        <v>51</v>
      </c>
      <c r="C40" s="57">
        <v>3</v>
      </c>
      <c r="D40" s="12">
        <v>5</v>
      </c>
      <c r="E40" s="12">
        <v>2</v>
      </c>
      <c r="F40" s="52"/>
      <c r="G40" s="12"/>
      <c r="H40" s="12"/>
      <c r="I40" s="12"/>
      <c r="J40" s="12"/>
      <c r="K40" s="12"/>
      <c r="L40" s="30"/>
      <c r="M40" s="91">
        <f t="shared" si="23"/>
        <v>10</v>
      </c>
      <c r="N40" s="116">
        <f t="shared" si="24"/>
        <v>71.428571428571431</v>
      </c>
      <c r="O40" s="77">
        <v>2</v>
      </c>
      <c r="P40" s="12">
        <v>11</v>
      </c>
      <c r="Q40" s="12"/>
      <c r="R40" s="52"/>
      <c r="S40" s="34"/>
      <c r="T40" s="35"/>
      <c r="U40" s="11"/>
      <c r="V40" s="30"/>
      <c r="W40" s="30"/>
      <c r="X40" s="13"/>
      <c r="Y40" s="30"/>
      <c r="Z40" s="90">
        <f t="shared" si="25"/>
        <v>13</v>
      </c>
      <c r="AA40" s="124">
        <f t="shared" si="26"/>
        <v>86.666666666666671</v>
      </c>
      <c r="AB40" s="77">
        <v>4</v>
      </c>
      <c r="AC40" s="11">
        <v>5</v>
      </c>
      <c r="AD40" s="12"/>
      <c r="AE40" s="52"/>
      <c r="AF40" s="12"/>
      <c r="AG40" s="52"/>
      <c r="AH40" s="11"/>
      <c r="AI40" s="11"/>
      <c r="AJ40" s="11"/>
      <c r="AK40" s="90">
        <f t="shared" si="27"/>
        <v>9</v>
      </c>
      <c r="AL40" s="116">
        <f t="shared" si="28"/>
        <v>69.230769230769226</v>
      </c>
      <c r="AM40" s="111">
        <v>2</v>
      </c>
      <c r="AN40" s="13">
        <v>2</v>
      </c>
      <c r="AO40" s="12"/>
      <c r="AP40" s="13"/>
      <c r="AQ40" s="52"/>
      <c r="AR40" s="13"/>
      <c r="AS40" s="12"/>
      <c r="AT40" s="30"/>
      <c r="AU40" s="91">
        <f t="shared" si="29"/>
        <v>4</v>
      </c>
      <c r="AV40" s="116">
        <f t="shared" si="30"/>
        <v>80</v>
      </c>
      <c r="AW40" s="123">
        <v>3</v>
      </c>
      <c r="AX40" s="30">
        <v>7</v>
      </c>
      <c r="AY40" s="13"/>
      <c r="BA40" s="13"/>
      <c r="BB40" s="13"/>
      <c r="BC40" s="13"/>
      <c r="BD40" s="15">
        <f t="shared" si="31"/>
        <v>10</v>
      </c>
      <c r="BE40" s="121">
        <f t="shared" si="32"/>
        <v>76.923076923076934</v>
      </c>
      <c r="BF40" s="57">
        <v>0</v>
      </c>
      <c r="BG40" s="13">
        <v>1</v>
      </c>
      <c r="BH40" s="11">
        <v>0</v>
      </c>
      <c r="BI40" s="11"/>
      <c r="BJ40" s="11"/>
      <c r="BK40" s="11"/>
      <c r="BL40" s="11"/>
      <c r="BM40" s="90">
        <f t="shared" si="21"/>
        <v>1</v>
      </c>
      <c r="BN40" s="122">
        <f t="shared" si="33"/>
        <v>14.285714285714285</v>
      </c>
    </row>
    <row r="41" spans="1:66" ht="18">
      <c r="A41" s="24">
        <v>33</v>
      </c>
      <c r="B41" s="80" t="s">
        <v>52</v>
      </c>
      <c r="C41" s="57">
        <v>4</v>
      </c>
      <c r="D41" s="12">
        <v>8</v>
      </c>
      <c r="E41" s="12">
        <v>2</v>
      </c>
      <c r="F41" s="52"/>
      <c r="G41" s="12"/>
      <c r="H41" s="12"/>
      <c r="I41" s="12"/>
      <c r="J41" s="12"/>
      <c r="K41" s="12"/>
      <c r="L41" s="30"/>
      <c r="M41" s="91">
        <f t="shared" si="23"/>
        <v>14</v>
      </c>
      <c r="N41" s="116">
        <f t="shared" si="24"/>
        <v>100</v>
      </c>
      <c r="O41" s="77">
        <v>3</v>
      </c>
      <c r="P41" s="12">
        <v>10</v>
      </c>
      <c r="Q41" s="12"/>
      <c r="R41" s="52"/>
      <c r="S41" s="34"/>
      <c r="T41" s="35"/>
      <c r="U41" s="11"/>
      <c r="V41" s="30"/>
      <c r="W41" s="30"/>
      <c r="X41" s="13"/>
      <c r="Y41" s="30"/>
      <c r="Z41" s="90">
        <f t="shared" si="25"/>
        <v>13</v>
      </c>
      <c r="AA41" s="124">
        <f t="shared" si="26"/>
        <v>86.666666666666671</v>
      </c>
      <c r="AB41" s="77">
        <v>5</v>
      </c>
      <c r="AC41" s="11">
        <v>8</v>
      </c>
      <c r="AD41" s="12"/>
      <c r="AE41" s="52"/>
      <c r="AF41" s="12"/>
      <c r="AG41" s="52"/>
      <c r="AH41" s="11"/>
      <c r="AI41" s="11"/>
      <c r="AJ41" s="11"/>
      <c r="AK41" s="90">
        <f t="shared" si="27"/>
        <v>13</v>
      </c>
      <c r="AL41" s="116">
        <f t="shared" si="28"/>
        <v>100</v>
      </c>
      <c r="AM41" s="111">
        <v>2</v>
      </c>
      <c r="AN41" s="13">
        <v>2</v>
      </c>
      <c r="AO41" s="12"/>
      <c r="AP41" s="13"/>
      <c r="AQ41" s="52"/>
      <c r="AR41" s="13"/>
      <c r="AS41" s="12"/>
      <c r="AT41" s="30"/>
      <c r="AU41" s="91">
        <f t="shared" si="29"/>
        <v>4</v>
      </c>
      <c r="AV41" s="116">
        <f t="shared" si="30"/>
        <v>80</v>
      </c>
      <c r="AW41" s="123">
        <v>5</v>
      </c>
      <c r="AX41" s="30">
        <v>8</v>
      </c>
      <c r="AY41" s="13"/>
      <c r="BA41" s="13"/>
      <c r="BB41" s="13"/>
      <c r="BC41" s="13"/>
      <c r="BD41" s="15">
        <f t="shared" si="31"/>
        <v>13</v>
      </c>
      <c r="BE41" s="121">
        <f t="shared" si="32"/>
        <v>100</v>
      </c>
      <c r="BF41" s="57">
        <v>3</v>
      </c>
      <c r="BG41" s="13">
        <v>4</v>
      </c>
      <c r="BH41" s="11">
        <v>0</v>
      </c>
      <c r="BI41" s="11"/>
      <c r="BJ41" s="11"/>
      <c r="BK41" s="11"/>
      <c r="BL41" s="11"/>
      <c r="BM41" s="90">
        <f t="shared" si="21"/>
        <v>7</v>
      </c>
      <c r="BN41" s="122">
        <f t="shared" si="33"/>
        <v>100</v>
      </c>
    </row>
    <row r="42" spans="1:66" ht="18">
      <c r="A42" s="32">
        <v>34</v>
      </c>
      <c r="B42" s="80" t="s">
        <v>53</v>
      </c>
      <c r="C42" s="57">
        <v>4</v>
      </c>
      <c r="D42" s="12">
        <v>8</v>
      </c>
      <c r="E42" s="12">
        <v>2</v>
      </c>
      <c r="F42" s="52"/>
      <c r="G42" s="12"/>
      <c r="H42" s="12"/>
      <c r="I42" s="12"/>
      <c r="J42" s="12"/>
      <c r="K42" s="12"/>
      <c r="L42" s="30"/>
      <c r="M42" s="91">
        <f t="shared" si="23"/>
        <v>14</v>
      </c>
      <c r="N42" s="116">
        <f t="shared" si="24"/>
        <v>100</v>
      </c>
      <c r="O42" s="77">
        <v>4</v>
      </c>
      <c r="P42" s="12">
        <v>11</v>
      </c>
      <c r="Q42" s="12"/>
      <c r="R42" s="52"/>
      <c r="S42" s="34"/>
      <c r="T42" s="35"/>
      <c r="U42" s="11"/>
      <c r="V42" s="30"/>
      <c r="W42" s="30"/>
      <c r="X42" s="13"/>
      <c r="Y42" s="30"/>
      <c r="Z42" s="90">
        <f t="shared" si="25"/>
        <v>15</v>
      </c>
      <c r="AA42" s="124">
        <f t="shared" si="26"/>
        <v>100</v>
      </c>
      <c r="AB42" s="77">
        <v>5</v>
      </c>
      <c r="AC42" s="11">
        <v>8</v>
      </c>
      <c r="AD42" s="12"/>
      <c r="AE42" s="52"/>
      <c r="AF42" s="12"/>
      <c r="AG42" s="52"/>
      <c r="AH42" s="11"/>
      <c r="AI42" s="11"/>
      <c r="AJ42" s="11"/>
      <c r="AK42" s="90">
        <f t="shared" si="27"/>
        <v>13</v>
      </c>
      <c r="AL42" s="116">
        <f t="shared" si="28"/>
        <v>100</v>
      </c>
      <c r="AM42" s="111">
        <v>2</v>
      </c>
      <c r="AN42" s="13">
        <v>2</v>
      </c>
      <c r="AO42" s="12"/>
      <c r="AP42" s="13"/>
      <c r="AQ42" s="52"/>
      <c r="AR42" s="13"/>
      <c r="AS42" s="12"/>
      <c r="AT42" s="30"/>
      <c r="AU42" s="91">
        <f t="shared" si="29"/>
        <v>4</v>
      </c>
      <c r="AV42" s="116">
        <f t="shared" si="30"/>
        <v>80</v>
      </c>
      <c r="AW42" s="123">
        <v>5</v>
      </c>
      <c r="AX42" s="30">
        <v>8</v>
      </c>
      <c r="AY42" s="13"/>
      <c r="BA42" s="13"/>
      <c r="BB42" s="13"/>
      <c r="BC42" s="13"/>
      <c r="BD42" s="15">
        <f t="shared" si="31"/>
        <v>13</v>
      </c>
      <c r="BE42" s="121">
        <f t="shared" si="32"/>
        <v>100</v>
      </c>
      <c r="BF42" s="57">
        <v>2</v>
      </c>
      <c r="BG42" s="13">
        <v>4</v>
      </c>
      <c r="BH42" s="11">
        <v>0</v>
      </c>
      <c r="BI42" s="11"/>
      <c r="BJ42" s="11"/>
      <c r="BK42" s="11"/>
      <c r="BL42" s="11"/>
      <c r="BM42" s="90">
        <f t="shared" si="21"/>
        <v>6</v>
      </c>
      <c r="BN42" s="122">
        <f t="shared" si="33"/>
        <v>85.714285714285708</v>
      </c>
    </row>
    <row r="43" spans="1:66" ht="18">
      <c r="A43" s="24">
        <v>35</v>
      </c>
      <c r="B43" s="80" t="s">
        <v>54</v>
      </c>
      <c r="C43" s="57">
        <v>4</v>
      </c>
      <c r="D43" s="12">
        <v>8</v>
      </c>
      <c r="E43" s="12">
        <v>2</v>
      </c>
      <c r="F43" s="52"/>
      <c r="G43" s="12"/>
      <c r="H43" s="12"/>
      <c r="I43" s="12"/>
      <c r="J43" s="12"/>
      <c r="K43" s="12"/>
      <c r="L43" s="30"/>
      <c r="M43" s="91">
        <f t="shared" si="23"/>
        <v>14</v>
      </c>
      <c r="N43" s="116">
        <f t="shared" si="24"/>
        <v>100</v>
      </c>
      <c r="O43" s="77">
        <v>4</v>
      </c>
      <c r="P43" s="12">
        <v>11</v>
      </c>
      <c r="Q43" s="12"/>
      <c r="R43" s="52"/>
      <c r="S43" s="34"/>
      <c r="T43" s="35"/>
      <c r="U43" s="11"/>
      <c r="V43" s="30"/>
      <c r="W43" s="30"/>
      <c r="X43" s="13"/>
      <c r="Y43" s="30"/>
      <c r="Z43" s="90">
        <f t="shared" si="25"/>
        <v>15</v>
      </c>
      <c r="AA43" s="124">
        <f t="shared" si="26"/>
        <v>100</v>
      </c>
      <c r="AB43" s="77">
        <v>5</v>
      </c>
      <c r="AC43" s="11">
        <v>8</v>
      </c>
      <c r="AD43" s="12"/>
      <c r="AE43" s="52"/>
      <c r="AF43" s="12"/>
      <c r="AG43" s="52"/>
      <c r="AH43" s="11"/>
      <c r="AI43" s="11"/>
      <c r="AJ43" s="11"/>
      <c r="AK43" s="90">
        <f t="shared" si="27"/>
        <v>13</v>
      </c>
      <c r="AL43" s="116">
        <f t="shared" si="28"/>
        <v>100</v>
      </c>
      <c r="AM43" s="111">
        <v>2</v>
      </c>
      <c r="AN43" s="13">
        <v>2</v>
      </c>
      <c r="AO43" s="12"/>
      <c r="AP43" s="13"/>
      <c r="AQ43" s="52"/>
      <c r="AR43" s="13"/>
      <c r="AS43" s="12"/>
      <c r="AT43" s="30"/>
      <c r="AU43" s="91">
        <f t="shared" si="29"/>
        <v>4</v>
      </c>
      <c r="AV43" s="116">
        <f t="shared" si="30"/>
        <v>80</v>
      </c>
      <c r="AW43" s="123">
        <v>5</v>
      </c>
      <c r="AX43" s="30">
        <v>8</v>
      </c>
      <c r="AY43" s="13"/>
      <c r="BA43" s="13"/>
      <c r="BB43" s="13"/>
      <c r="BC43" s="13"/>
      <c r="BD43" s="15">
        <f t="shared" si="31"/>
        <v>13</v>
      </c>
      <c r="BE43" s="121">
        <f t="shared" si="32"/>
        <v>100</v>
      </c>
      <c r="BF43" s="57">
        <v>2</v>
      </c>
      <c r="BG43" s="13">
        <v>4</v>
      </c>
      <c r="BH43" s="11">
        <v>0</v>
      </c>
      <c r="BI43" s="11"/>
      <c r="BJ43" s="11"/>
      <c r="BK43" s="11"/>
      <c r="BL43" s="11"/>
      <c r="BM43" s="90">
        <f t="shared" si="21"/>
        <v>6</v>
      </c>
      <c r="BN43" s="122">
        <f t="shared" si="33"/>
        <v>85.714285714285708</v>
      </c>
    </row>
    <row r="44" spans="1:66" ht="18">
      <c r="A44" s="32">
        <v>36</v>
      </c>
      <c r="B44" s="80" t="s">
        <v>55</v>
      </c>
      <c r="C44" s="57">
        <v>3</v>
      </c>
      <c r="D44" s="12">
        <v>7</v>
      </c>
      <c r="E44" s="12">
        <v>2</v>
      </c>
      <c r="F44" s="52"/>
      <c r="G44" s="12"/>
      <c r="H44" s="12"/>
      <c r="I44" s="12"/>
      <c r="J44" s="12"/>
      <c r="K44" s="12"/>
      <c r="L44" s="30"/>
      <c r="M44" s="91">
        <f t="shared" si="23"/>
        <v>12</v>
      </c>
      <c r="N44" s="116">
        <f t="shared" si="24"/>
        <v>85.714285714285708</v>
      </c>
      <c r="O44" s="77">
        <v>3</v>
      </c>
      <c r="P44" s="12">
        <v>9</v>
      </c>
      <c r="Q44" s="12"/>
      <c r="R44" s="52"/>
      <c r="S44" s="34"/>
      <c r="T44" s="35"/>
      <c r="U44" s="11"/>
      <c r="V44" s="30"/>
      <c r="W44" s="30"/>
      <c r="X44" s="13"/>
      <c r="Y44" s="30"/>
      <c r="Z44" s="90">
        <f t="shared" si="25"/>
        <v>12</v>
      </c>
      <c r="AA44" s="124">
        <f t="shared" si="26"/>
        <v>80</v>
      </c>
      <c r="AB44" s="77">
        <v>5</v>
      </c>
      <c r="AC44" s="11">
        <v>7</v>
      </c>
      <c r="AD44" s="12"/>
      <c r="AE44" s="52"/>
      <c r="AF44" s="12"/>
      <c r="AG44" s="52"/>
      <c r="AH44" s="11"/>
      <c r="AI44" s="11"/>
      <c r="AJ44" s="11"/>
      <c r="AK44" s="90">
        <f t="shared" si="27"/>
        <v>12</v>
      </c>
      <c r="AL44" s="116">
        <f t="shared" si="28"/>
        <v>92.307692307692307</v>
      </c>
      <c r="AM44" s="111">
        <v>2</v>
      </c>
      <c r="AN44" s="13">
        <v>2</v>
      </c>
      <c r="AO44" s="12"/>
      <c r="AP44" s="13"/>
      <c r="AQ44" s="52"/>
      <c r="AR44" s="13"/>
      <c r="AS44" s="12"/>
      <c r="AT44" s="30"/>
      <c r="AU44" s="91">
        <f t="shared" si="29"/>
        <v>4</v>
      </c>
      <c r="AV44" s="116">
        <f t="shared" si="30"/>
        <v>80</v>
      </c>
      <c r="AW44" s="123">
        <v>4</v>
      </c>
      <c r="AX44" s="30">
        <v>6</v>
      </c>
      <c r="AY44" s="13"/>
      <c r="BA44" s="13"/>
      <c r="BB44" s="13"/>
      <c r="BC44" s="13"/>
      <c r="BD44" s="15">
        <f t="shared" si="31"/>
        <v>10</v>
      </c>
      <c r="BE44" s="121">
        <f t="shared" si="32"/>
        <v>76.923076923076934</v>
      </c>
      <c r="BF44" s="57">
        <v>2</v>
      </c>
      <c r="BG44" s="13">
        <v>4</v>
      </c>
      <c r="BH44" s="11">
        <v>0</v>
      </c>
      <c r="BI44" s="11"/>
      <c r="BJ44" s="11"/>
      <c r="BK44" s="11"/>
      <c r="BL44" s="11"/>
      <c r="BM44" s="90">
        <f t="shared" si="21"/>
        <v>6</v>
      </c>
      <c r="BN44" s="122">
        <f t="shared" si="33"/>
        <v>85.714285714285708</v>
      </c>
    </row>
    <row r="45" spans="1:66" ht="18">
      <c r="A45" s="24">
        <v>37</v>
      </c>
      <c r="B45" s="80" t="s">
        <v>56</v>
      </c>
      <c r="C45" s="57">
        <v>3</v>
      </c>
      <c r="D45" s="12">
        <v>8</v>
      </c>
      <c r="E45" s="12">
        <v>2</v>
      </c>
      <c r="F45" s="52"/>
      <c r="G45" s="12"/>
      <c r="H45" s="12"/>
      <c r="I45" s="12"/>
      <c r="J45" s="12"/>
      <c r="K45" s="12"/>
      <c r="L45" s="30"/>
      <c r="M45" s="91">
        <f t="shared" si="23"/>
        <v>13</v>
      </c>
      <c r="N45" s="116">
        <f t="shared" si="24"/>
        <v>92.857142857142861</v>
      </c>
      <c r="O45" s="77">
        <v>3</v>
      </c>
      <c r="P45" s="12">
        <v>11</v>
      </c>
      <c r="Q45" s="12"/>
      <c r="R45" s="52"/>
      <c r="S45" s="34"/>
      <c r="T45" s="35"/>
      <c r="U45" s="11"/>
      <c r="V45" s="30"/>
      <c r="W45" s="30"/>
      <c r="X45" s="13"/>
      <c r="Y45" s="30"/>
      <c r="Z45" s="90">
        <f t="shared" si="25"/>
        <v>14</v>
      </c>
      <c r="AA45" s="124">
        <f t="shared" si="26"/>
        <v>93.333333333333329</v>
      </c>
      <c r="AB45" s="77">
        <v>4</v>
      </c>
      <c r="AC45" s="11">
        <v>8</v>
      </c>
      <c r="AD45" s="12"/>
      <c r="AE45" s="52"/>
      <c r="AF45" s="12"/>
      <c r="AG45" s="52"/>
      <c r="AH45" s="11"/>
      <c r="AI45" s="11"/>
      <c r="AJ45" s="11"/>
      <c r="AK45" s="90">
        <f t="shared" si="27"/>
        <v>12</v>
      </c>
      <c r="AL45" s="116">
        <f t="shared" si="28"/>
        <v>92.307692307692307</v>
      </c>
      <c r="AM45" s="111">
        <v>2</v>
      </c>
      <c r="AN45" s="13">
        <v>2</v>
      </c>
      <c r="AO45" s="12"/>
      <c r="AP45" s="13"/>
      <c r="AQ45" s="52"/>
      <c r="AR45" s="13"/>
      <c r="AS45" s="12"/>
      <c r="AT45" s="30"/>
      <c r="AU45" s="91">
        <f t="shared" si="29"/>
        <v>4</v>
      </c>
      <c r="AV45" s="116">
        <f t="shared" si="30"/>
        <v>80</v>
      </c>
      <c r="AW45" s="123">
        <v>5</v>
      </c>
      <c r="AX45" s="30">
        <v>8</v>
      </c>
      <c r="AY45" s="13"/>
      <c r="BA45" s="13"/>
      <c r="BB45" s="13"/>
      <c r="BC45" s="13"/>
      <c r="BD45" s="15">
        <f t="shared" si="31"/>
        <v>13</v>
      </c>
      <c r="BE45" s="121">
        <f t="shared" si="32"/>
        <v>100</v>
      </c>
      <c r="BF45" s="57">
        <v>2</v>
      </c>
      <c r="BG45" s="13">
        <v>4</v>
      </c>
      <c r="BH45" s="11">
        <v>0</v>
      </c>
      <c r="BI45" s="11"/>
      <c r="BJ45" s="11"/>
      <c r="BK45" s="11"/>
      <c r="BL45" s="11"/>
      <c r="BM45" s="90">
        <f t="shared" si="21"/>
        <v>6</v>
      </c>
      <c r="BN45" s="122">
        <f t="shared" si="33"/>
        <v>85.714285714285708</v>
      </c>
    </row>
    <row r="46" spans="1:66" ht="18">
      <c r="A46" s="32">
        <v>38</v>
      </c>
      <c r="B46" s="80" t="s">
        <v>57</v>
      </c>
      <c r="C46" s="57">
        <v>3</v>
      </c>
      <c r="D46" s="12">
        <v>8</v>
      </c>
      <c r="E46" s="12">
        <v>2</v>
      </c>
      <c r="F46" s="52"/>
      <c r="G46" s="12"/>
      <c r="H46" s="12"/>
      <c r="I46" s="12"/>
      <c r="J46" s="12"/>
      <c r="K46" s="12"/>
      <c r="L46" s="30"/>
      <c r="M46" s="91">
        <f t="shared" si="23"/>
        <v>13</v>
      </c>
      <c r="N46" s="116">
        <f t="shared" si="24"/>
        <v>92.857142857142861</v>
      </c>
      <c r="O46" s="77">
        <v>4</v>
      </c>
      <c r="P46" s="12">
        <v>11</v>
      </c>
      <c r="Q46" s="12"/>
      <c r="R46" s="52"/>
      <c r="S46" s="34"/>
      <c r="T46" s="35"/>
      <c r="U46" s="11"/>
      <c r="V46" s="30"/>
      <c r="W46" s="30"/>
      <c r="X46" s="13"/>
      <c r="Y46" s="30"/>
      <c r="Z46" s="90">
        <f t="shared" si="25"/>
        <v>15</v>
      </c>
      <c r="AA46" s="124">
        <f t="shared" si="26"/>
        <v>100</v>
      </c>
      <c r="AB46" s="77">
        <v>4</v>
      </c>
      <c r="AC46" s="11">
        <v>8</v>
      </c>
      <c r="AD46" s="12"/>
      <c r="AE46" s="52"/>
      <c r="AF46" s="12"/>
      <c r="AG46" s="52"/>
      <c r="AH46" s="11"/>
      <c r="AI46" s="11"/>
      <c r="AJ46" s="11"/>
      <c r="AK46" s="90">
        <f t="shared" si="27"/>
        <v>12</v>
      </c>
      <c r="AL46" s="116">
        <f t="shared" si="28"/>
        <v>92.307692307692307</v>
      </c>
      <c r="AM46" s="111">
        <v>3</v>
      </c>
      <c r="AN46" s="13">
        <v>2</v>
      </c>
      <c r="AO46" s="12"/>
      <c r="AP46" s="13"/>
      <c r="AQ46" s="52"/>
      <c r="AR46" s="13"/>
      <c r="AS46" s="12"/>
      <c r="AT46" s="30"/>
      <c r="AU46" s="91">
        <f t="shared" si="29"/>
        <v>5</v>
      </c>
      <c r="AV46" s="116">
        <f t="shared" si="30"/>
        <v>100</v>
      </c>
      <c r="AW46" s="123">
        <v>4</v>
      </c>
      <c r="AX46" s="30">
        <v>8</v>
      </c>
      <c r="AY46" s="13"/>
      <c r="BA46" s="13"/>
      <c r="BB46" s="13"/>
      <c r="BC46" s="13"/>
      <c r="BD46" s="15">
        <f t="shared" si="31"/>
        <v>12</v>
      </c>
      <c r="BE46" s="121">
        <f t="shared" si="32"/>
        <v>92.307692307692307</v>
      </c>
      <c r="BF46" s="57">
        <v>3</v>
      </c>
      <c r="BG46" s="13">
        <v>4</v>
      </c>
      <c r="BH46" s="11">
        <v>0</v>
      </c>
      <c r="BI46" s="11"/>
      <c r="BJ46" s="11"/>
      <c r="BK46" s="11"/>
      <c r="BL46" s="11"/>
      <c r="BM46" s="90">
        <f t="shared" si="21"/>
        <v>7</v>
      </c>
      <c r="BN46" s="122">
        <f t="shared" si="33"/>
        <v>100</v>
      </c>
    </row>
    <row r="47" spans="1:66" ht="18">
      <c r="A47" s="24">
        <v>39</v>
      </c>
      <c r="B47" s="80" t="s">
        <v>58</v>
      </c>
      <c r="C47" s="57">
        <v>1</v>
      </c>
      <c r="D47" s="12">
        <v>6</v>
      </c>
      <c r="E47" s="12">
        <v>2</v>
      </c>
      <c r="F47" s="52"/>
      <c r="G47" s="12"/>
      <c r="H47" s="12"/>
      <c r="I47" s="12"/>
      <c r="J47" s="12"/>
      <c r="K47" s="12"/>
      <c r="L47" s="30"/>
      <c r="M47" s="91">
        <f t="shared" si="23"/>
        <v>9</v>
      </c>
      <c r="N47" s="116">
        <f t="shared" si="24"/>
        <v>64.285714285714292</v>
      </c>
      <c r="O47" s="77">
        <v>0</v>
      </c>
      <c r="P47" s="12">
        <v>10</v>
      </c>
      <c r="Q47" s="12"/>
      <c r="R47" s="52"/>
      <c r="S47" s="34"/>
      <c r="T47" s="35"/>
      <c r="U47" s="11"/>
      <c r="V47" s="30"/>
      <c r="W47" s="30"/>
      <c r="X47" s="13"/>
      <c r="Y47" s="30"/>
      <c r="Z47" s="90">
        <f t="shared" si="25"/>
        <v>10</v>
      </c>
      <c r="AA47" s="124">
        <f t="shared" si="26"/>
        <v>66.666666666666657</v>
      </c>
      <c r="AB47" s="77">
        <v>3</v>
      </c>
      <c r="AC47" s="11">
        <v>6</v>
      </c>
      <c r="AD47" s="12"/>
      <c r="AE47" s="52"/>
      <c r="AF47" s="12"/>
      <c r="AG47" s="52"/>
      <c r="AH47" s="11"/>
      <c r="AI47" s="11"/>
      <c r="AJ47" s="11"/>
      <c r="AK47" s="90">
        <f t="shared" si="27"/>
        <v>9</v>
      </c>
      <c r="AL47" s="116">
        <f t="shared" si="28"/>
        <v>69.230769230769226</v>
      </c>
      <c r="AM47" s="111">
        <v>1</v>
      </c>
      <c r="AN47" s="13">
        <v>2</v>
      </c>
      <c r="AO47" s="12"/>
      <c r="AP47" s="13"/>
      <c r="AQ47" s="52"/>
      <c r="AR47" s="13"/>
      <c r="AS47" s="12"/>
      <c r="AT47" s="30"/>
      <c r="AU47" s="91">
        <f t="shared" si="29"/>
        <v>3</v>
      </c>
      <c r="AV47" s="116">
        <f t="shared" si="30"/>
        <v>60</v>
      </c>
      <c r="AW47" s="123">
        <v>4</v>
      </c>
      <c r="AX47" s="30">
        <v>7</v>
      </c>
      <c r="AY47" s="13"/>
      <c r="BA47" s="13"/>
      <c r="BB47" s="13"/>
      <c r="BC47" s="13"/>
      <c r="BD47" s="15">
        <f t="shared" si="31"/>
        <v>11</v>
      </c>
      <c r="BE47" s="121">
        <f t="shared" si="32"/>
        <v>84.615384615384613</v>
      </c>
      <c r="BF47" s="57">
        <v>3</v>
      </c>
      <c r="BG47" s="13">
        <v>4</v>
      </c>
      <c r="BH47" s="11">
        <v>0</v>
      </c>
      <c r="BI47" s="11"/>
      <c r="BJ47" s="11"/>
      <c r="BK47" s="11"/>
      <c r="BL47" s="11"/>
      <c r="BM47" s="90">
        <f t="shared" si="21"/>
        <v>7</v>
      </c>
      <c r="BN47" s="122">
        <f t="shared" si="33"/>
        <v>100</v>
      </c>
    </row>
    <row r="48" spans="1:66" ht="18">
      <c r="A48" s="32">
        <v>40</v>
      </c>
      <c r="B48" s="80" t="s">
        <v>59</v>
      </c>
      <c r="C48" s="57">
        <v>3</v>
      </c>
      <c r="D48" s="12">
        <v>8</v>
      </c>
      <c r="E48" s="12">
        <v>2</v>
      </c>
      <c r="F48" s="52"/>
      <c r="G48" s="12"/>
      <c r="H48" s="12"/>
      <c r="I48" s="12"/>
      <c r="J48" s="12"/>
      <c r="K48" s="12"/>
      <c r="L48" s="30"/>
      <c r="M48" s="91">
        <f t="shared" si="23"/>
        <v>13</v>
      </c>
      <c r="N48" s="116">
        <f t="shared" si="24"/>
        <v>92.857142857142861</v>
      </c>
      <c r="O48" s="77">
        <v>3</v>
      </c>
      <c r="P48" s="12">
        <v>11</v>
      </c>
      <c r="Q48" s="12"/>
      <c r="R48" s="52"/>
      <c r="S48" s="34"/>
      <c r="T48" s="35"/>
      <c r="U48" s="11"/>
      <c r="V48" s="30"/>
      <c r="W48" s="30"/>
      <c r="X48" s="13"/>
      <c r="Y48" s="30"/>
      <c r="Z48" s="90">
        <f t="shared" si="25"/>
        <v>14</v>
      </c>
      <c r="AA48" s="124">
        <f t="shared" si="26"/>
        <v>93.333333333333329</v>
      </c>
      <c r="AB48" s="77">
        <v>5</v>
      </c>
      <c r="AC48" s="11">
        <v>8</v>
      </c>
      <c r="AD48" s="12"/>
      <c r="AE48" s="52"/>
      <c r="AF48" s="12"/>
      <c r="AG48" s="52"/>
      <c r="AH48" s="11"/>
      <c r="AI48" s="11"/>
      <c r="AJ48" s="11"/>
      <c r="AK48" s="90">
        <f t="shared" si="27"/>
        <v>13</v>
      </c>
      <c r="AL48" s="116">
        <f t="shared" si="28"/>
        <v>100</v>
      </c>
      <c r="AM48" s="111">
        <v>3</v>
      </c>
      <c r="AN48" s="13">
        <v>2</v>
      </c>
      <c r="AO48" s="12"/>
      <c r="AP48" s="13"/>
      <c r="AQ48" s="52"/>
      <c r="AR48" s="13"/>
      <c r="AS48" s="12"/>
      <c r="AT48" s="30"/>
      <c r="AU48" s="91">
        <f t="shared" si="29"/>
        <v>5</v>
      </c>
      <c r="AV48" s="116">
        <f t="shared" si="30"/>
        <v>100</v>
      </c>
      <c r="AW48" s="123">
        <v>4</v>
      </c>
      <c r="AX48" s="30">
        <v>8</v>
      </c>
      <c r="AY48" s="13"/>
      <c r="BA48" s="13"/>
      <c r="BB48" s="13"/>
      <c r="BC48" s="13"/>
      <c r="BD48" s="15">
        <f t="shared" si="31"/>
        <v>12</v>
      </c>
      <c r="BE48" s="121">
        <f t="shared" si="32"/>
        <v>92.307692307692307</v>
      </c>
      <c r="BF48" s="57">
        <v>2</v>
      </c>
      <c r="BG48" s="13">
        <v>3</v>
      </c>
      <c r="BH48" s="11">
        <v>0</v>
      </c>
      <c r="BI48" s="11"/>
      <c r="BJ48" s="11"/>
      <c r="BK48" s="11"/>
      <c r="BL48" s="11"/>
      <c r="BM48" s="90">
        <f t="shared" si="21"/>
        <v>5</v>
      </c>
      <c r="BN48" s="122">
        <f t="shared" si="33"/>
        <v>71.428571428571431</v>
      </c>
    </row>
    <row r="49" spans="1:66" ht="18">
      <c r="A49" s="24">
        <v>41</v>
      </c>
      <c r="B49" s="80" t="s">
        <v>60</v>
      </c>
      <c r="C49" s="57">
        <v>4</v>
      </c>
      <c r="D49" s="12">
        <v>8</v>
      </c>
      <c r="E49" s="12">
        <v>2</v>
      </c>
      <c r="F49" s="52"/>
      <c r="G49" s="12"/>
      <c r="H49" s="12"/>
      <c r="I49" s="12"/>
      <c r="J49" s="12"/>
      <c r="K49" s="12"/>
      <c r="L49" s="30"/>
      <c r="M49" s="91">
        <f t="shared" si="23"/>
        <v>14</v>
      </c>
      <c r="N49" s="116">
        <f t="shared" si="24"/>
        <v>100</v>
      </c>
      <c r="O49" s="77">
        <v>4</v>
      </c>
      <c r="P49" s="12">
        <v>11</v>
      </c>
      <c r="Q49" s="12"/>
      <c r="R49" s="52"/>
      <c r="S49" s="34"/>
      <c r="T49" s="35"/>
      <c r="U49" s="11"/>
      <c r="V49" s="30"/>
      <c r="W49" s="30"/>
      <c r="X49" s="13"/>
      <c r="Y49" s="30"/>
      <c r="Z49" s="90">
        <f t="shared" si="25"/>
        <v>15</v>
      </c>
      <c r="AA49" s="124">
        <f t="shared" si="26"/>
        <v>100</v>
      </c>
      <c r="AB49" s="77">
        <v>5</v>
      </c>
      <c r="AC49" s="11">
        <v>8</v>
      </c>
      <c r="AD49" s="12"/>
      <c r="AE49" s="52"/>
      <c r="AF49" s="12"/>
      <c r="AG49" s="52"/>
      <c r="AH49" s="11"/>
      <c r="AI49" s="11"/>
      <c r="AJ49" s="11"/>
      <c r="AK49" s="90">
        <f t="shared" si="27"/>
        <v>13</v>
      </c>
      <c r="AL49" s="116">
        <f t="shared" si="28"/>
        <v>100</v>
      </c>
      <c r="AM49" s="111">
        <v>3</v>
      </c>
      <c r="AN49" s="13">
        <v>2</v>
      </c>
      <c r="AO49" s="12"/>
      <c r="AP49" s="13"/>
      <c r="AQ49" s="52"/>
      <c r="AR49" s="13"/>
      <c r="AS49" s="12"/>
      <c r="AT49" s="30"/>
      <c r="AU49" s="91">
        <f t="shared" si="29"/>
        <v>5</v>
      </c>
      <c r="AV49" s="116">
        <f t="shared" si="30"/>
        <v>100</v>
      </c>
      <c r="AW49" s="123">
        <v>5</v>
      </c>
      <c r="AX49" s="30">
        <v>8</v>
      </c>
      <c r="AY49" s="13"/>
      <c r="BA49" s="13"/>
      <c r="BB49" s="13"/>
      <c r="BC49" s="13"/>
      <c r="BD49" s="15">
        <f t="shared" si="31"/>
        <v>13</v>
      </c>
      <c r="BE49" s="121">
        <f t="shared" si="32"/>
        <v>100</v>
      </c>
      <c r="BF49" s="57">
        <v>2</v>
      </c>
      <c r="BG49" s="13">
        <v>3</v>
      </c>
      <c r="BH49" s="11">
        <v>0</v>
      </c>
      <c r="BI49" s="11"/>
      <c r="BJ49" s="11"/>
      <c r="BK49" s="11"/>
      <c r="BL49" s="11"/>
      <c r="BM49" s="90">
        <f t="shared" si="21"/>
        <v>5</v>
      </c>
      <c r="BN49" s="122">
        <f t="shared" si="33"/>
        <v>71.428571428571431</v>
      </c>
    </row>
    <row r="50" spans="1:66" ht="18">
      <c r="A50" s="32">
        <v>42</v>
      </c>
      <c r="B50" s="80" t="s">
        <v>61</v>
      </c>
      <c r="C50" s="57">
        <v>4</v>
      </c>
      <c r="D50" s="12">
        <v>6</v>
      </c>
      <c r="E50" s="12">
        <v>2</v>
      </c>
      <c r="F50" s="52"/>
      <c r="G50" s="12"/>
      <c r="H50" s="12"/>
      <c r="I50" s="12"/>
      <c r="J50" s="12"/>
      <c r="K50" s="12"/>
      <c r="L50" s="30"/>
      <c r="M50" s="91">
        <f t="shared" si="23"/>
        <v>12</v>
      </c>
      <c r="N50" s="116">
        <f t="shared" si="24"/>
        <v>85.714285714285708</v>
      </c>
      <c r="O50" s="77">
        <v>4</v>
      </c>
      <c r="P50" s="12">
        <v>10</v>
      </c>
      <c r="Q50" s="12"/>
      <c r="R50" s="52"/>
      <c r="S50" s="34"/>
      <c r="T50" s="35"/>
      <c r="U50" s="11"/>
      <c r="V50" s="30"/>
      <c r="W50" s="30"/>
      <c r="X50" s="13"/>
      <c r="Y50" s="30"/>
      <c r="Z50" s="90">
        <f t="shared" si="25"/>
        <v>14</v>
      </c>
      <c r="AA50" s="124">
        <f t="shared" si="26"/>
        <v>93.333333333333329</v>
      </c>
      <c r="AB50" s="77">
        <v>5</v>
      </c>
      <c r="AC50" s="11">
        <v>6</v>
      </c>
      <c r="AD50" s="12"/>
      <c r="AE50" s="52"/>
      <c r="AF50" s="12"/>
      <c r="AG50" s="52"/>
      <c r="AH50" s="11"/>
      <c r="AI50" s="11"/>
      <c r="AJ50" s="11"/>
      <c r="AK50" s="90">
        <f t="shared" si="27"/>
        <v>11</v>
      </c>
      <c r="AL50" s="116">
        <f t="shared" si="28"/>
        <v>84.615384615384613</v>
      </c>
      <c r="AM50" s="111">
        <v>3</v>
      </c>
      <c r="AN50" s="13">
        <v>2</v>
      </c>
      <c r="AO50" s="12"/>
      <c r="AP50" s="13"/>
      <c r="AQ50" s="52"/>
      <c r="AR50" s="13"/>
      <c r="AS50" s="12"/>
      <c r="AT50" s="30"/>
      <c r="AU50" s="91">
        <f t="shared" si="29"/>
        <v>5</v>
      </c>
      <c r="AV50" s="116">
        <f t="shared" si="30"/>
        <v>100</v>
      </c>
      <c r="AW50" s="123">
        <v>5</v>
      </c>
      <c r="AX50" s="30">
        <v>6</v>
      </c>
      <c r="AY50" s="13"/>
      <c r="BA50" s="13"/>
      <c r="BB50" s="13"/>
      <c r="BC50" s="13"/>
      <c r="BD50" s="15">
        <f t="shared" si="31"/>
        <v>11</v>
      </c>
      <c r="BE50" s="121">
        <f t="shared" si="32"/>
        <v>84.615384615384613</v>
      </c>
      <c r="BF50" s="57">
        <v>2</v>
      </c>
      <c r="BG50" s="13">
        <v>2</v>
      </c>
      <c r="BH50" s="11">
        <v>0</v>
      </c>
      <c r="BI50" s="11"/>
      <c r="BJ50" s="11"/>
      <c r="BK50" s="11"/>
      <c r="BL50" s="11"/>
      <c r="BM50" s="90">
        <f t="shared" si="21"/>
        <v>4</v>
      </c>
      <c r="BN50" s="122">
        <f t="shared" si="33"/>
        <v>57.142857142857139</v>
      </c>
    </row>
    <row r="51" spans="1:66" ht="18">
      <c r="A51" s="24"/>
      <c r="B51" s="80"/>
      <c r="C51" s="57"/>
      <c r="D51" s="12"/>
      <c r="E51" s="12"/>
      <c r="F51" s="52"/>
      <c r="G51" s="12"/>
      <c r="H51" s="12"/>
      <c r="I51" s="12"/>
      <c r="J51" s="12"/>
      <c r="K51" s="12"/>
      <c r="L51" s="30"/>
      <c r="M51" s="30"/>
      <c r="N51" s="114"/>
      <c r="O51" s="77"/>
      <c r="P51" s="12"/>
      <c r="Q51" s="12"/>
      <c r="R51" s="52"/>
      <c r="S51" s="34"/>
      <c r="T51" s="35"/>
      <c r="U51" s="11"/>
      <c r="V51" s="30"/>
      <c r="W51" s="30"/>
      <c r="X51" s="13"/>
      <c r="Y51" s="30"/>
      <c r="Z51" s="11"/>
      <c r="AA51" s="58"/>
      <c r="AB51" s="77"/>
      <c r="AC51" s="11"/>
      <c r="AD51" s="12"/>
      <c r="AE51" s="52"/>
      <c r="AF51" s="12"/>
      <c r="AG51" s="52"/>
      <c r="AH51" s="11"/>
      <c r="AI51" s="11"/>
      <c r="AJ51" s="11"/>
      <c r="AK51" s="11"/>
      <c r="AL51" s="114"/>
      <c r="AM51" s="111"/>
      <c r="AN51" s="13"/>
      <c r="AO51" s="12"/>
      <c r="AP51" s="13"/>
      <c r="AQ51" s="52"/>
      <c r="AR51" s="13"/>
      <c r="AS51" s="12"/>
      <c r="AT51" s="30"/>
      <c r="AU51" s="30"/>
      <c r="AV51" s="114"/>
      <c r="AW51" s="123"/>
      <c r="AX51" s="30"/>
      <c r="AY51" s="13"/>
      <c r="BA51" s="13"/>
      <c r="BB51" s="13"/>
      <c r="BC51" s="13"/>
      <c r="BD51" s="13"/>
      <c r="BE51" s="115"/>
      <c r="BF51" s="57"/>
      <c r="BG51" s="13"/>
      <c r="BH51" s="11"/>
      <c r="BI51" s="11"/>
      <c r="BJ51" s="11"/>
      <c r="BK51" s="11"/>
      <c r="BL51" s="11"/>
      <c r="BM51" s="11"/>
      <c r="BN51" s="36"/>
    </row>
    <row r="52" spans="1:66">
      <c r="A52" s="82"/>
      <c r="B52" s="83"/>
      <c r="C52" s="84">
        <v>5</v>
      </c>
      <c r="D52" s="85">
        <v>8</v>
      </c>
      <c r="E52" s="85">
        <v>2</v>
      </c>
      <c r="F52" s="86"/>
      <c r="G52" s="85"/>
      <c r="H52" s="85"/>
      <c r="I52" s="85"/>
      <c r="J52" s="85"/>
      <c r="K52" s="85"/>
      <c r="L52" s="91"/>
      <c r="M52" s="91">
        <f>SUM(C52:L52)</f>
        <v>15</v>
      </c>
      <c r="N52" s="116">
        <f>M52/15*100</f>
        <v>100</v>
      </c>
      <c r="O52" s="87">
        <v>4</v>
      </c>
      <c r="P52" s="85">
        <v>11</v>
      </c>
      <c r="Q52" s="85"/>
      <c r="R52" s="86"/>
      <c r="S52" s="88"/>
      <c r="T52" s="89"/>
      <c r="U52" s="90"/>
      <c r="V52" s="91"/>
      <c r="W52" s="91"/>
      <c r="X52" s="15"/>
      <c r="Y52" s="91"/>
      <c r="Z52" s="90">
        <f>SUM(O52:Y52)</f>
        <v>15</v>
      </c>
      <c r="AA52" s="124">
        <f>Z52/15*100</f>
        <v>100</v>
      </c>
      <c r="AB52" s="87">
        <v>4</v>
      </c>
      <c r="AC52" s="90">
        <v>7</v>
      </c>
      <c r="AD52" s="85"/>
      <c r="AE52" s="86"/>
      <c r="AF52" s="85"/>
      <c r="AG52" s="86"/>
      <c r="AH52" s="90"/>
      <c r="AI52" s="90"/>
      <c r="AJ52" s="90"/>
      <c r="AK52" s="90">
        <f>SUM(AB52:AJ52)</f>
        <v>11</v>
      </c>
      <c r="AL52" s="116">
        <f>AK52/11*100</f>
        <v>100</v>
      </c>
      <c r="AM52" s="118">
        <v>3</v>
      </c>
      <c r="AN52" s="15">
        <v>3</v>
      </c>
      <c r="AO52" s="85"/>
      <c r="AP52" s="15"/>
      <c r="AQ52" s="86"/>
      <c r="AR52" s="15"/>
      <c r="AS52" s="85"/>
      <c r="AT52" s="91"/>
      <c r="AU52" s="91">
        <f>SUM(AM52:AT52)</f>
        <v>6</v>
      </c>
      <c r="AV52" s="116">
        <f>AU52/6*100</f>
        <v>100</v>
      </c>
      <c r="AW52" s="125">
        <v>5</v>
      </c>
      <c r="AX52" s="91">
        <v>7</v>
      </c>
      <c r="AY52" s="15"/>
      <c r="AZ52" s="120"/>
      <c r="BA52" s="15"/>
      <c r="BB52" s="15"/>
      <c r="BC52" s="15"/>
      <c r="BD52" s="15">
        <f>SUM(AW52:BC52)</f>
        <v>12</v>
      </c>
      <c r="BE52" s="121">
        <f>BD52/12*100</f>
        <v>100</v>
      </c>
      <c r="BF52" s="84">
        <v>3</v>
      </c>
      <c r="BG52" s="15">
        <v>4</v>
      </c>
      <c r="BH52" s="90">
        <v>1</v>
      </c>
      <c r="BI52" s="90"/>
      <c r="BJ52" s="90"/>
      <c r="BK52" s="90"/>
      <c r="BL52" s="90"/>
      <c r="BM52" s="90">
        <f>SUM(BF52:BL52)</f>
        <v>8</v>
      </c>
      <c r="BN52" s="122">
        <f>BM52/8*100</f>
        <v>100</v>
      </c>
    </row>
    <row r="53" spans="1:66" ht="18">
      <c r="A53" s="24">
        <v>43</v>
      </c>
      <c r="B53" s="80" t="s">
        <v>62</v>
      </c>
      <c r="C53" s="57">
        <v>4</v>
      </c>
      <c r="D53" s="12">
        <v>8</v>
      </c>
      <c r="E53" s="12">
        <v>2</v>
      </c>
      <c r="F53" s="52"/>
      <c r="G53" s="12"/>
      <c r="H53" s="12"/>
      <c r="I53" s="12"/>
      <c r="J53" s="12"/>
      <c r="K53" s="12"/>
      <c r="L53" s="30"/>
      <c r="M53" s="91">
        <f t="shared" ref="M53:M66" si="34">SUM(C53:L53)</f>
        <v>14</v>
      </c>
      <c r="N53" s="116">
        <f t="shared" ref="N53:N66" si="35">M53/15*100</f>
        <v>93.333333333333329</v>
      </c>
      <c r="O53" s="77">
        <v>4</v>
      </c>
      <c r="P53" s="12">
        <v>8</v>
      </c>
      <c r="Q53" s="12"/>
      <c r="R53" s="52"/>
      <c r="S53" s="34"/>
      <c r="T53" s="35"/>
      <c r="U53" s="11"/>
      <c r="V53" s="30"/>
      <c r="W53" s="30"/>
      <c r="X53" s="13"/>
      <c r="Y53" s="30"/>
      <c r="Z53" s="90">
        <f t="shared" ref="Z53:Z66" si="36">SUM(O53:Y53)</f>
        <v>12</v>
      </c>
      <c r="AA53" s="124">
        <f t="shared" ref="AA53:AA66" si="37">Z53/15*100</f>
        <v>80</v>
      </c>
      <c r="AB53" s="77">
        <v>4</v>
      </c>
      <c r="AC53" s="11">
        <v>6</v>
      </c>
      <c r="AD53" s="12"/>
      <c r="AE53" s="52"/>
      <c r="AF53" s="12"/>
      <c r="AG53" s="52"/>
      <c r="AH53" s="11"/>
      <c r="AI53" s="11"/>
      <c r="AJ53" s="11"/>
      <c r="AK53" s="90">
        <f t="shared" ref="AK53:AK66" si="38">SUM(AB53:AJ53)</f>
        <v>10</v>
      </c>
      <c r="AL53" s="116">
        <f t="shared" ref="AL53:AL66" si="39">AK53/11*100</f>
        <v>90.909090909090907</v>
      </c>
      <c r="AM53" s="111">
        <v>2</v>
      </c>
      <c r="AN53" s="13">
        <v>3</v>
      </c>
      <c r="AO53" s="12"/>
      <c r="AP53" s="13"/>
      <c r="AQ53" s="52"/>
      <c r="AR53" s="13"/>
      <c r="AS53" s="12"/>
      <c r="AT53" s="30"/>
      <c r="AU53" s="91">
        <f t="shared" ref="AU53:AU66" si="40">SUM(AM53:AT53)</f>
        <v>5</v>
      </c>
      <c r="AV53" s="116">
        <f t="shared" ref="AV53:AV66" si="41">AU53/6*100</f>
        <v>83.333333333333343</v>
      </c>
      <c r="AW53" s="123">
        <v>5</v>
      </c>
      <c r="AX53" s="30">
        <v>6</v>
      </c>
      <c r="AY53" s="13"/>
      <c r="BA53" s="13"/>
      <c r="BB53" s="13"/>
      <c r="BC53" s="13"/>
      <c r="BD53" s="15">
        <f t="shared" ref="BD53:BD66" si="42">SUM(AW53:BC53)</f>
        <v>11</v>
      </c>
      <c r="BE53" s="121">
        <f t="shared" ref="BE53:BE66" si="43">BD53/12*100</f>
        <v>91.666666666666657</v>
      </c>
      <c r="BF53" s="57">
        <v>3</v>
      </c>
      <c r="BG53" s="13">
        <v>4</v>
      </c>
      <c r="BH53" s="11">
        <v>1</v>
      </c>
      <c r="BI53" s="11"/>
      <c r="BJ53" s="11"/>
      <c r="BK53" s="11"/>
      <c r="BL53" s="11"/>
      <c r="BM53" s="90">
        <f t="shared" ref="BM53:BM66" si="44">SUM(BF53:BL53)</f>
        <v>8</v>
      </c>
      <c r="BN53" s="122">
        <f t="shared" ref="BN53:BN66" si="45">BM53/8*100</f>
        <v>100</v>
      </c>
    </row>
    <row r="54" spans="1:66" ht="18">
      <c r="A54" s="32">
        <v>44</v>
      </c>
      <c r="B54" s="80" t="s">
        <v>63</v>
      </c>
      <c r="C54" s="57">
        <v>5</v>
      </c>
      <c r="D54" s="12">
        <v>8</v>
      </c>
      <c r="E54" s="12">
        <v>2</v>
      </c>
      <c r="F54" s="52"/>
      <c r="G54" s="12"/>
      <c r="H54" s="12"/>
      <c r="I54" s="12"/>
      <c r="J54" s="12"/>
      <c r="K54" s="12"/>
      <c r="L54" s="30"/>
      <c r="M54" s="91">
        <f t="shared" si="34"/>
        <v>15</v>
      </c>
      <c r="N54" s="116">
        <f t="shared" si="35"/>
        <v>100</v>
      </c>
      <c r="O54" s="77">
        <v>3</v>
      </c>
      <c r="P54" s="12">
        <v>9</v>
      </c>
      <c r="Q54" s="12"/>
      <c r="R54" s="52"/>
      <c r="S54" s="34"/>
      <c r="T54" s="35"/>
      <c r="U54" s="11"/>
      <c r="V54" s="30"/>
      <c r="W54" s="30"/>
      <c r="X54" s="13"/>
      <c r="Y54" s="30"/>
      <c r="Z54" s="90">
        <f t="shared" si="36"/>
        <v>12</v>
      </c>
      <c r="AA54" s="124">
        <f t="shared" si="37"/>
        <v>80</v>
      </c>
      <c r="AB54" s="77">
        <v>3</v>
      </c>
      <c r="AC54" s="11">
        <v>7</v>
      </c>
      <c r="AD54" s="12"/>
      <c r="AE54" s="52"/>
      <c r="AF54" s="12"/>
      <c r="AG54" s="52"/>
      <c r="AH54" s="11"/>
      <c r="AI54" s="11"/>
      <c r="AJ54" s="11"/>
      <c r="AK54" s="90">
        <f t="shared" si="38"/>
        <v>10</v>
      </c>
      <c r="AL54" s="116">
        <f t="shared" si="39"/>
        <v>90.909090909090907</v>
      </c>
      <c r="AM54" s="111">
        <v>3</v>
      </c>
      <c r="AN54" s="13">
        <v>3</v>
      </c>
      <c r="AO54" s="12"/>
      <c r="AP54" s="13"/>
      <c r="AQ54" s="52"/>
      <c r="AR54" s="13"/>
      <c r="AS54" s="12"/>
      <c r="AT54" s="30"/>
      <c r="AU54" s="91">
        <f t="shared" si="40"/>
        <v>6</v>
      </c>
      <c r="AV54" s="116">
        <f t="shared" si="41"/>
        <v>100</v>
      </c>
      <c r="AW54" s="123">
        <v>5</v>
      </c>
      <c r="AX54" s="30">
        <v>7</v>
      </c>
      <c r="AY54" s="13"/>
      <c r="BA54" s="13"/>
      <c r="BB54" s="13"/>
      <c r="BC54" s="13"/>
      <c r="BD54" s="15">
        <f t="shared" si="42"/>
        <v>12</v>
      </c>
      <c r="BE54" s="121">
        <f t="shared" si="43"/>
        <v>100</v>
      </c>
      <c r="BF54" s="57">
        <v>2</v>
      </c>
      <c r="BG54" s="13">
        <v>4</v>
      </c>
      <c r="BH54" s="11">
        <v>1</v>
      </c>
      <c r="BI54" s="11"/>
      <c r="BJ54" s="11"/>
      <c r="BK54" s="11"/>
      <c r="BL54" s="11"/>
      <c r="BM54" s="90">
        <f t="shared" si="44"/>
        <v>7</v>
      </c>
      <c r="BN54" s="122">
        <f t="shared" si="45"/>
        <v>87.5</v>
      </c>
    </row>
    <row r="55" spans="1:66" ht="18">
      <c r="A55" s="24">
        <v>45</v>
      </c>
      <c r="B55" s="80" t="s">
        <v>64</v>
      </c>
      <c r="C55" s="57">
        <v>3</v>
      </c>
      <c r="D55" s="12">
        <v>8</v>
      </c>
      <c r="E55" s="12">
        <v>2</v>
      </c>
      <c r="F55" s="52"/>
      <c r="G55" s="12"/>
      <c r="H55" s="12"/>
      <c r="I55" s="12"/>
      <c r="J55" s="12"/>
      <c r="K55" s="12"/>
      <c r="L55" s="30"/>
      <c r="M55" s="91">
        <f t="shared" si="34"/>
        <v>13</v>
      </c>
      <c r="N55" s="116">
        <f t="shared" si="35"/>
        <v>86.666666666666671</v>
      </c>
      <c r="O55" s="77">
        <v>2</v>
      </c>
      <c r="P55" s="12">
        <v>10</v>
      </c>
      <c r="Q55" s="12"/>
      <c r="R55" s="52"/>
      <c r="S55" s="34"/>
      <c r="T55" s="35"/>
      <c r="U55" s="11"/>
      <c r="V55" s="30"/>
      <c r="W55" s="30"/>
      <c r="X55" s="13"/>
      <c r="Y55" s="30"/>
      <c r="Z55" s="90">
        <f t="shared" si="36"/>
        <v>12</v>
      </c>
      <c r="AA55" s="124">
        <f t="shared" si="37"/>
        <v>80</v>
      </c>
      <c r="AB55" s="77">
        <v>3</v>
      </c>
      <c r="AC55" s="11">
        <v>6</v>
      </c>
      <c r="AD55" s="12"/>
      <c r="AE55" s="52"/>
      <c r="AF55" s="12"/>
      <c r="AG55" s="52"/>
      <c r="AH55" s="11"/>
      <c r="AI55" s="11"/>
      <c r="AJ55" s="11"/>
      <c r="AK55" s="90">
        <f t="shared" si="38"/>
        <v>9</v>
      </c>
      <c r="AL55" s="116">
        <f t="shared" si="39"/>
        <v>81.818181818181827</v>
      </c>
      <c r="AM55" s="111">
        <v>2</v>
      </c>
      <c r="AN55" s="13">
        <v>2</v>
      </c>
      <c r="AO55" s="12"/>
      <c r="AP55" s="13"/>
      <c r="AQ55" s="52"/>
      <c r="AR55" s="13"/>
      <c r="AS55" s="12"/>
      <c r="AT55" s="30"/>
      <c r="AU55" s="91">
        <f t="shared" si="40"/>
        <v>4</v>
      </c>
      <c r="AV55" s="116">
        <f t="shared" si="41"/>
        <v>66.666666666666657</v>
      </c>
      <c r="AW55" s="123">
        <v>2</v>
      </c>
      <c r="AX55" s="30">
        <v>7</v>
      </c>
      <c r="AY55" s="13"/>
      <c r="BA55" s="13"/>
      <c r="BB55" s="13"/>
      <c r="BC55" s="13"/>
      <c r="BD55" s="15">
        <f t="shared" si="42"/>
        <v>9</v>
      </c>
      <c r="BE55" s="121">
        <f t="shared" si="43"/>
        <v>75</v>
      </c>
      <c r="BF55" s="57">
        <v>2</v>
      </c>
      <c r="BG55" s="13">
        <v>4</v>
      </c>
      <c r="BH55" s="11">
        <v>1</v>
      </c>
      <c r="BI55" s="11"/>
      <c r="BJ55" s="11"/>
      <c r="BK55" s="11"/>
      <c r="BL55" s="11"/>
      <c r="BM55" s="90">
        <f t="shared" si="44"/>
        <v>7</v>
      </c>
      <c r="BN55" s="122">
        <f t="shared" si="45"/>
        <v>87.5</v>
      </c>
    </row>
    <row r="56" spans="1:66" ht="18">
      <c r="A56" s="32">
        <v>46</v>
      </c>
      <c r="B56" s="80" t="s">
        <v>65</v>
      </c>
      <c r="C56" s="57">
        <v>3</v>
      </c>
      <c r="D56" s="12">
        <v>8</v>
      </c>
      <c r="E56" s="12">
        <v>2</v>
      </c>
      <c r="F56" s="52"/>
      <c r="G56" s="12"/>
      <c r="H56" s="12"/>
      <c r="I56" s="12"/>
      <c r="J56" s="12"/>
      <c r="K56" s="12"/>
      <c r="L56" s="30"/>
      <c r="M56" s="91">
        <f t="shared" si="34"/>
        <v>13</v>
      </c>
      <c r="N56" s="116">
        <f t="shared" si="35"/>
        <v>86.666666666666671</v>
      </c>
      <c r="O56" s="77">
        <v>4</v>
      </c>
      <c r="P56" s="12">
        <v>9</v>
      </c>
      <c r="Q56" s="12"/>
      <c r="R56" s="52"/>
      <c r="S56" s="34"/>
      <c r="T56" s="35"/>
      <c r="U56" s="11"/>
      <c r="V56" s="30"/>
      <c r="W56" s="30"/>
      <c r="X56" s="13"/>
      <c r="Y56" s="30"/>
      <c r="Z56" s="90">
        <f t="shared" si="36"/>
        <v>13</v>
      </c>
      <c r="AA56" s="124">
        <f t="shared" si="37"/>
        <v>86.666666666666671</v>
      </c>
      <c r="AB56" s="77">
        <v>4</v>
      </c>
      <c r="AC56" s="11">
        <v>7</v>
      </c>
      <c r="AD56" s="12"/>
      <c r="AE56" s="52"/>
      <c r="AF56" s="12"/>
      <c r="AG56" s="52"/>
      <c r="AH56" s="11"/>
      <c r="AI56" s="11"/>
      <c r="AJ56" s="11"/>
      <c r="AK56" s="90">
        <f t="shared" si="38"/>
        <v>11</v>
      </c>
      <c r="AL56" s="116">
        <f t="shared" si="39"/>
        <v>100</v>
      </c>
      <c r="AM56" s="111">
        <v>2</v>
      </c>
      <c r="AN56" s="13">
        <v>3</v>
      </c>
      <c r="AO56" s="12"/>
      <c r="AP56" s="13"/>
      <c r="AQ56" s="52"/>
      <c r="AR56" s="13"/>
      <c r="AS56" s="12"/>
      <c r="AT56" s="30"/>
      <c r="AU56" s="91">
        <f t="shared" si="40"/>
        <v>5</v>
      </c>
      <c r="AV56" s="116">
        <f t="shared" si="41"/>
        <v>83.333333333333343</v>
      </c>
      <c r="AW56" s="123">
        <v>3</v>
      </c>
      <c r="AX56" s="30">
        <v>7</v>
      </c>
      <c r="AY56" s="13"/>
      <c r="BA56" s="13"/>
      <c r="BB56" s="13"/>
      <c r="BC56" s="13"/>
      <c r="BD56" s="15">
        <f t="shared" si="42"/>
        <v>10</v>
      </c>
      <c r="BE56" s="121">
        <f t="shared" si="43"/>
        <v>83.333333333333343</v>
      </c>
      <c r="BF56" s="57">
        <v>3</v>
      </c>
      <c r="BG56" s="13">
        <v>4</v>
      </c>
      <c r="BH56" s="11">
        <v>1</v>
      </c>
      <c r="BI56" s="11"/>
      <c r="BJ56" s="11"/>
      <c r="BK56" s="11"/>
      <c r="BL56" s="11"/>
      <c r="BM56" s="90">
        <f t="shared" si="44"/>
        <v>8</v>
      </c>
      <c r="BN56" s="122">
        <f t="shared" si="45"/>
        <v>100</v>
      </c>
    </row>
    <row r="57" spans="1:66" ht="18">
      <c r="A57" s="24">
        <v>47</v>
      </c>
      <c r="B57" s="80" t="s">
        <v>66</v>
      </c>
      <c r="C57" s="57">
        <v>2</v>
      </c>
      <c r="D57" s="12">
        <v>8</v>
      </c>
      <c r="E57" s="12">
        <v>2</v>
      </c>
      <c r="F57" s="52"/>
      <c r="G57" s="12"/>
      <c r="H57" s="12"/>
      <c r="I57" s="12"/>
      <c r="J57" s="12"/>
      <c r="K57" s="12"/>
      <c r="L57" s="30"/>
      <c r="M57" s="91">
        <f t="shared" si="34"/>
        <v>12</v>
      </c>
      <c r="N57" s="116">
        <f t="shared" si="35"/>
        <v>80</v>
      </c>
      <c r="O57" s="77">
        <v>4</v>
      </c>
      <c r="P57" s="12">
        <v>11</v>
      </c>
      <c r="Q57" s="12"/>
      <c r="R57" s="52"/>
      <c r="S57" s="34"/>
      <c r="T57" s="35"/>
      <c r="U57" s="11"/>
      <c r="V57" s="30"/>
      <c r="W57" s="30"/>
      <c r="X57" s="13"/>
      <c r="Y57" s="30"/>
      <c r="Z57" s="90">
        <f t="shared" si="36"/>
        <v>15</v>
      </c>
      <c r="AA57" s="124">
        <f t="shared" si="37"/>
        <v>100</v>
      </c>
      <c r="AB57" s="77">
        <v>2</v>
      </c>
      <c r="AC57" s="11">
        <v>7</v>
      </c>
      <c r="AD57" s="12"/>
      <c r="AE57" s="52"/>
      <c r="AF57" s="12"/>
      <c r="AG57" s="52"/>
      <c r="AH57" s="11"/>
      <c r="AI57" s="11"/>
      <c r="AJ57" s="11"/>
      <c r="AK57" s="90">
        <f t="shared" si="38"/>
        <v>9</v>
      </c>
      <c r="AL57" s="116">
        <f t="shared" si="39"/>
        <v>81.818181818181827</v>
      </c>
      <c r="AM57" s="111">
        <v>2</v>
      </c>
      <c r="AN57" s="13">
        <v>3</v>
      </c>
      <c r="AO57" s="12"/>
      <c r="AP57" s="13"/>
      <c r="AQ57" s="52"/>
      <c r="AR57" s="13"/>
      <c r="AS57" s="12"/>
      <c r="AT57" s="30"/>
      <c r="AU57" s="91">
        <f t="shared" si="40"/>
        <v>5</v>
      </c>
      <c r="AV57" s="116">
        <f t="shared" si="41"/>
        <v>83.333333333333343</v>
      </c>
      <c r="AW57" s="123">
        <v>4</v>
      </c>
      <c r="AX57" s="30">
        <v>7</v>
      </c>
      <c r="AY57" s="13"/>
      <c r="BA57" s="13"/>
      <c r="BB57" s="13"/>
      <c r="BC57" s="13"/>
      <c r="BD57" s="15">
        <f t="shared" si="42"/>
        <v>11</v>
      </c>
      <c r="BE57" s="121">
        <f t="shared" si="43"/>
        <v>91.666666666666657</v>
      </c>
      <c r="BF57" s="57">
        <v>2</v>
      </c>
      <c r="BG57" s="13">
        <v>4</v>
      </c>
      <c r="BH57" s="11">
        <v>1</v>
      </c>
      <c r="BI57" s="11"/>
      <c r="BJ57" s="11"/>
      <c r="BK57" s="11"/>
      <c r="BL57" s="11"/>
      <c r="BM57" s="90">
        <f t="shared" si="44"/>
        <v>7</v>
      </c>
      <c r="BN57" s="122">
        <f t="shared" si="45"/>
        <v>87.5</v>
      </c>
    </row>
    <row r="58" spans="1:66" ht="18">
      <c r="A58" s="32">
        <v>48</v>
      </c>
      <c r="B58" s="80" t="s">
        <v>67</v>
      </c>
      <c r="C58" s="57">
        <v>5</v>
      </c>
      <c r="D58" s="12">
        <v>8</v>
      </c>
      <c r="E58" s="12">
        <v>2</v>
      </c>
      <c r="F58" s="52"/>
      <c r="G58" s="12"/>
      <c r="H58" s="12"/>
      <c r="I58" s="12"/>
      <c r="J58" s="12"/>
      <c r="K58" s="12"/>
      <c r="L58" s="30"/>
      <c r="M58" s="91">
        <f t="shared" si="34"/>
        <v>15</v>
      </c>
      <c r="N58" s="116">
        <f t="shared" si="35"/>
        <v>100</v>
      </c>
      <c r="O58" s="77">
        <v>4</v>
      </c>
      <c r="P58" s="12">
        <v>11</v>
      </c>
      <c r="Q58" s="12"/>
      <c r="R58" s="52"/>
      <c r="S58" s="34"/>
      <c r="T58" s="35"/>
      <c r="U58" s="11"/>
      <c r="V58" s="30"/>
      <c r="W58" s="30"/>
      <c r="X58" s="13"/>
      <c r="Y58" s="30"/>
      <c r="Z58" s="90">
        <f t="shared" si="36"/>
        <v>15</v>
      </c>
      <c r="AA58" s="124">
        <f t="shared" si="37"/>
        <v>100</v>
      </c>
      <c r="AB58" s="77">
        <v>4</v>
      </c>
      <c r="AC58" s="11">
        <v>7</v>
      </c>
      <c r="AD58" s="12"/>
      <c r="AE58" s="52"/>
      <c r="AF58" s="12"/>
      <c r="AG58" s="52"/>
      <c r="AH58" s="11"/>
      <c r="AI58" s="11"/>
      <c r="AJ58" s="11"/>
      <c r="AK58" s="90">
        <f t="shared" si="38"/>
        <v>11</v>
      </c>
      <c r="AL58" s="116">
        <f t="shared" si="39"/>
        <v>100</v>
      </c>
      <c r="AM58" s="111">
        <v>3</v>
      </c>
      <c r="AN58" s="13">
        <v>3</v>
      </c>
      <c r="AO58" s="12"/>
      <c r="AP58" s="13"/>
      <c r="AQ58" s="52"/>
      <c r="AR58" s="13"/>
      <c r="AS58" s="12"/>
      <c r="AT58" s="30"/>
      <c r="AU58" s="91">
        <f t="shared" si="40"/>
        <v>6</v>
      </c>
      <c r="AV58" s="116">
        <f t="shared" si="41"/>
        <v>100</v>
      </c>
      <c r="AW58" s="123">
        <v>5</v>
      </c>
      <c r="AX58" s="30">
        <v>7</v>
      </c>
      <c r="AY58" s="13"/>
      <c r="BA58" s="13"/>
      <c r="BB58" s="13"/>
      <c r="BC58" s="13"/>
      <c r="BD58" s="15">
        <f t="shared" si="42"/>
        <v>12</v>
      </c>
      <c r="BE58" s="121">
        <f t="shared" si="43"/>
        <v>100</v>
      </c>
      <c r="BF58" s="57">
        <v>3</v>
      </c>
      <c r="BG58" s="13">
        <v>4</v>
      </c>
      <c r="BH58" s="11">
        <v>1</v>
      </c>
      <c r="BI58" s="11"/>
      <c r="BJ58" s="11"/>
      <c r="BK58" s="11"/>
      <c r="BL58" s="11"/>
      <c r="BM58" s="90">
        <f t="shared" si="44"/>
        <v>8</v>
      </c>
      <c r="BN58" s="122">
        <f t="shared" si="45"/>
        <v>100</v>
      </c>
    </row>
    <row r="59" spans="1:66" ht="18">
      <c r="A59" s="24">
        <v>49</v>
      </c>
      <c r="B59" s="80" t="s">
        <v>68</v>
      </c>
      <c r="C59" s="57">
        <v>3</v>
      </c>
      <c r="D59" s="12">
        <v>7</v>
      </c>
      <c r="E59" s="12">
        <v>2</v>
      </c>
      <c r="F59" s="52"/>
      <c r="G59" s="12"/>
      <c r="H59" s="12"/>
      <c r="I59" s="12"/>
      <c r="J59" s="12"/>
      <c r="K59" s="12"/>
      <c r="L59" s="30"/>
      <c r="M59" s="91">
        <f t="shared" si="34"/>
        <v>12</v>
      </c>
      <c r="N59" s="116">
        <f t="shared" si="35"/>
        <v>80</v>
      </c>
      <c r="O59" s="77">
        <v>3</v>
      </c>
      <c r="P59" s="12">
        <v>7</v>
      </c>
      <c r="Q59" s="12"/>
      <c r="R59" s="52"/>
      <c r="S59" s="34"/>
      <c r="T59" s="35"/>
      <c r="U59" s="11"/>
      <c r="V59" s="30"/>
      <c r="W59" s="30"/>
      <c r="X59" s="13"/>
      <c r="Y59" s="30"/>
      <c r="Z59" s="90">
        <f t="shared" si="36"/>
        <v>10</v>
      </c>
      <c r="AA59" s="124">
        <f t="shared" si="37"/>
        <v>66.666666666666657</v>
      </c>
      <c r="AB59" s="77">
        <v>2</v>
      </c>
      <c r="AC59" s="11">
        <v>7</v>
      </c>
      <c r="AD59" s="12"/>
      <c r="AE59" s="52"/>
      <c r="AF59" s="12"/>
      <c r="AG59" s="52"/>
      <c r="AH59" s="11"/>
      <c r="AI59" s="11"/>
      <c r="AJ59" s="11"/>
      <c r="AK59" s="90">
        <f t="shared" si="38"/>
        <v>9</v>
      </c>
      <c r="AL59" s="116">
        <f t="shared" si="39"/>
        <v>81.818181818181827</v>
      </c>
      <c r="AM59" s="111">
        <v>3</v>
      </c>
      <c r="AN59" s="13">
        <v>3</v>
      </c>
      <c r="AO59" s="12"/>
      <c r="AP59" s="13"/>
      <c r="AQ59" s="52"/>
      <c r="AR59" s="13"/>
      <c r="AS59" s="12"/>
      <c r="AT59" s="30"/>
      <c r="AU59" s="91">
        <f t="shared" si="40"/>
        <v>6</v>
      </c>
      <c r="AV59" s="116">
        <f t="shared" si="41"/>
        <v>100</v>
      </c>
      <c r="AW59" s="123">
        <v>2</v>
      </c>
      <c r="AX59" s="30">
        <v>7</v>
      </c>
      <c r="AY59" s="13"/>
      <c r="BA59" s="13"/>
      <c r="BB59" s="13"/>
      <c r="BC59" s="13"/>
      <c r="BD59" s="15">
        <f t="shared" si="42"/>
        <v>9</v>
      </c>
      <c r="BE59" s="121">
        <f t="shared" si="43"/>
        <v>75</v>
      </c>
      <c r="BF59" s="57">
        <v>2</v>
      </c>
      <c r="BG59" s="13">
        <v>4</v>
      </c>
      <c r="BH59" s="11">
        <v>1</v>
      </c>
      <c r="BI59" s="11"/>
      <c r="BJ59" s="11"/>
      <c r="BK59" s="11"/>
      <c r="BL59" s="11"/>
      <c r="BM59" s="90">
        <f t="shared" si="44"/>
        <v>7</v>
      </c>
      <c r="BN59" s="122">
        <f t="shared" si="45"/>
        <v>87.5</v>
      </c>
    </row>
    <row r="60" spans="1:66" ht="18">
      <c r="A60" s="32">
        <v>50</v>
      </c>
      <c r="B60" s="80" t="s">
        <v>69</v>
      </c>
      <c r="C60" s="57">
        <v>5</v>
      </c>
      <c r="D60" s="12">
        <v>6</v>
      </c>
      <c r="E60" s="12">
        <v>2</v>
      </c>
      <c r="F60" s="52"/>
      <c r="G60" s="12"/>
      <c r="H60" s="12"/>
      <c r="I60" s="12"/>
      <c r="J60" s="12"/>
      <c r="K60" s="12"/>
      <c r="L60" s="30"/>
      <c r="M60" s="91">
        <f t="shared" si="34"/>
        <v>13</v>
      </c>
      <c r="N60" s="116">
        <f t="shared" si="35"/>
        <v>86.666666666666671</v>
      </c>
      <c r="O60" s="77">
        <v>4</v>
      </c>
      <c r="P60" s="12">
        <v>9</v>
      </c>
      <c r="Q60" s="12"/>
      <c r="R60" s="52"/>
      <c r="S60" s="34"/>
      <c r="T60" s="35"/>
      <c r="U60" s="11"/>
      <c r="V60" s="30"/>
      <c r="W60" s="30"/>
      <c r="X60" s="13"/>
      <c r="Y60" s="30"/>
      <c r="Z60" s="90">
        <f t="shared" si="36"/>
        <v>13</v>
      </c>
      <c r="AA60" s="124">
        <f t="shared" si="37"/>
        <v>86.666666666666671</v>
      </c>
      <c r="AB60" s="77">
        <v>4</v>
      </c>
      <c r="AC60" s="11">
        <v>5</v>
      </c>
      <c r="AD60" s="12"/>
      <c r="AE60" s="52"/>
      <c r="AF60" s="12"/>
      <c r="AG60" s="52"/>
      <c r="AH60" s="11"/>
      <c r="AI60" s="11"/>
      <c r="AJ60" s="11"/>
      <c r="AK60" s="90">
        <f t="shared" si="38"/>
        <v>9</v>
      </c>
      <c r="AL60" s="116">
        <f t="shared" si="39"/>
        <v>81.818181818181827</v>
      </c>
      <c r="AM60" s="111">
        <v>2</v>
      </c>
      <c r="AN60" s="13">
        <v>3</v>
      </c>
      <c r="AO60" s="12"/>
      <c r="AP60" s="13"/>
      <c r="AQ60" s="52"/>
      <c r="AR60" s="13"/>
      <c r="AS60" s="12"/>
      <c r="AT60" s="30"/>
      <c r="AU60" s="91">
        <f t="shared" si="40"/>
        <v>5</v>
      </c>
      <c r="AV60" s="116">
        <f t="shared" si="41"/>
        <v>83.333333333333343</v>
      </c>
      <c r="AW60" s="123">
        <v>4</v>
      </c>
      <c r="AX60" s="30">
        <v>7</v>
      </c>
      <c r="AY60" s="13"/>
      <c r="BA60" s="13"/>
      <c r="BB60" s="13"/>
      <c r="BC60" s="13"/>
      <c r="BD60" s="15">
        <f t="shared" si="42"/>
        <v>11</v>
      </c>
      <c r="BE60" s="121">
        <f t="shared" si="43"/>
        <v>91.666666666666657</v>
      </c>
      <c r="BF60" s="57">
        <v>2</v>
      </c>
      <c r="BG60" s="13">
        <v>2</v>
      </c>
      <c r="BH60" s="11">
        <v>1</v>
      </c>
      <c r="BI60" s="11"/>
      <c r="BJ60" s="11"/>
      <c r="BK60" s="11"/>
      <c r="BL60" s="11"/>
      <c r="BM60" s="90">
        <f t="shared" si="44"/>
        <v>5</v>
      </c>
      <c r="BN60" s="122">
        <f t="shared" si="45"/>
        <v>62.5</v>
      </c>
    </row>
    <row r="61" spans="1:66" ht="18">
      <c r="A61" s="24">
        <v>51</v>
      </c>
      <c r="B61" s="80" t="s">
        <v>70</v>
      </c>
      <c r="C61" s="57">
        <v>4</v>
      </c>
      <c r="D61" s="12">
        <v>8</v>
      </c>
      <c r="E61" s="12">
        <v>2</v>
      </c>
      <c r="F61" s="52"/>
      <c r="G61" s="12"/>
      <c r="H61" s="12"/>
      <c r="I61" s="12"/>
      <c r="J61" s="12"/>
      <c r="K61" s="12"/>
      <c r="L61" s="30"/>
      <c r="M61" s="91">
        <f t="shared" si="34"/>
        <v>14</v>
      </c>
      <c r="N61" s="116">
        <f t="shared" si="35"/>
        <v>93.333333333333329</v>
      </c>
      <c r="O61" s="77">
        <v>4</v>
      </c>
      <c r="P61" s="12">
        <v>9</v>
      </c>
      <c r="Q61" s="12"/>
      <c r="R61" s="52"/>
      <c r="S61" s="34"/>
      <c r="T61" s="35"/>
      <c r="U61" s="11"/>
      <c r="V61" s="30"/>
      <c r="W61" s="30"/>
      <c r="X61" s="13"/>
      <c r="Y61" s="30"/>
      <c r="Z61" s="90">
        <f t="shared" si="36"/>
        <v>13</v>
      </c>
      <c r="AA61" s="124">
        <f t="shared" si="37"/>
        <v>86.666666666666671</v>
      </c>
      <c r="AB61" s="77">
        <v>4</v>
      </c>
      <c r="AC61" s="11">
        <v>7</v>
      </c>
      <c r="AD61" s="12"/>
      <c r="AE61" s="52"/>
      <c r="AF61" s="12"/>
      <c r="AG61" s="52"/>
      <c r="AH61" s="11"/>
      <c r="AI61" s="11"/>
      <c r="AJ61" s="11"/>
      <c r="AK61" s="90">
        <f t="shared" si="38"/>
        <v>11</v>
      </c>
      <c r="AL61" s="116">
        <f t="shared" si="39"/>
        <v>100</v>
      </c>
      <c r="AM61" s="111">
        <v>2</v>
      </c>
      <c r="AN61" s="13">
        <v>3</v>
      </c>
      <c r="AO61" s="12"/>
      <c r="AP61" s="13"/>
      <c r="AQ61" s="52"/>
      <c r="AR61" s="13"/>
      <c r="AS61" s="12"/>
      <c r="AT61" s="30"/>
      <c r="AU61" s="91">
        <f t="shared" si="40"/>
        <v>5</v>
      </c>
      <c r="AV61" s="116">
        <f t="shared" si="41"/>
        <v>83.333333333333343</v>
      </c>
      <c r="AW61" s="123">
        <v>5</v>
      </c>
      <c r="AX61" s="30">
        <v>7</v>
      </c>
      <c r="AY61" s="13"/>
      <c r="BA61" s="13"/>
      <c r="BB61" s="13"/>
      <c r="BC61" s="13"/>
      <c r="BD61" s="15">
        <f t="shared" si="42"/>
        <v>12</v>
      </c>
      <c r="BE61" s="121">
        <f t="shared" si="43"/>
        <v>100</v>
      </c>
      <c r="BF61" s="57">
        <v>3</v>
      </c>
      <c r="BG61" s="13">
        <v>4</v>
      </c>
      <c r="BH61" s="11">
        <v>1</v>
      </c>
      <c r="BI61" s="11"/>
      <c r="BJ61" s="11"/>
      <c r="BK61" s="11"/>
      <c r="BL61" s="11"/>
      <c r="BM61" s="90">
        <f t="shared" si="44"/>
        <v>8</v>
      </c>
      <c r="BN61" s="122">
        <f t="shared" si="45"/>
        <v>100</v>
      </c>
    </row>
    <row r="62" spans="1:66" ht="18">
      <c r="A62" s="32">
        <v>52</v>
      </c>
      <c r="B62" s="80" t="s">
        <v>71</v>
      </c>
      <c r="C62" s="57">
        <v>5</v>
      </c>
      <c r="D62" s="12">
        <v>8</v>
      </c>
      <c r="E62" s="12">
        <v>2</v>
      </c>
      <c r="F62" s="52"/>
      <c r="G62" s="12"/>
      <c r="H62" s="12"/>
      <c r="I62" s="12"/>
      <c r="J62" s="12"/>
      <c r="K62" s="12"/>
      <c r="L62" s="30"/>
      <c r="M62" s="91">
        <f t="shared" si="34"/>
        <v>15</v>
      </c>
      <c r="N62" s="116">
        <f t="shared" si="35"/>
        <v>100</v>
      </c>
      <c r="O62" s="77">
        <v>4</v>
      </c>
      <c r="P62" s="12">
        <v>10</v>
      </c>
      <c r="Q62" s="12"/>
      <c r="R62" s="52"/>
      <c r="S62" s="34"/>
      <c r="T62" s="35"/>
      <c r="U62" s="11"/>
      <c r="V62" s="30"/>
      <c r="W62" s="30"/>
      <c r="X62" s="13"/>
      <c r="Y62" s="30"/>
      <c r="Z62" s="90">
        <f t="shared" si="36"/>
        <v>14</v>
      </c>
      <c r="AA62" s="124">
        <f t="shared" si="37"/>
        <v>93.333333333333329</v>
      </c>
      <c r="AB62" s="77">
        <v>4</v>
      </c>
      <c r="AC62" s="11">
        <v>7</v>
      </c>
      <c r="AD62" s="12"/>
      <c r="AE62" s="52"/>
      <c r="AF62" s="12"/>
      <c r="AG62" s="52"/>
      <c r="AH62" s="11"/>
      <c r="AI62" s="11"/>
      <c r="AJ62" s="11"/>
      <c r="AK62" s="90">
        <f t="shared" si="38"/>
        <v>11</v>
      </c>
      <c r="AL62" s="116">
        <f t="shared" si="39"/>
        <v>100</v>
      </c>
      <c r="AM62" s="111">
        <v>3</v>
      </c>
      <c r="AN62" s="13">
        <v>3</v>
      </c>
      <c r="AO62" s="12"/>
      <c r="AP62" s="13"/>
      <c r="AQ62" s="52"/>
      <c r="AR62" s="13"/>
      <c r="AS62" s="12"/>
      <c r="AT62" s="30"/>
      <c r="AU62" s="91">
        <f t="shared" si="40"/>
        <v>6</v>
      </c>
      <c r="AV62" s="116">
        <f t="shared" si="41"/>
        <v>100</v>
      </c>
      <c r="AW62" s="123">
        <v>4</v>
      </c>
      <c r="AX62" s="30">
        <v>7</v>
      </c>
      <c r="AY62" s="13"/>
      <c r="BA62" s="13"/>
      <c r="BB62" s="13"/>
      <c r="BC62" s="13"/>
      <c r="BD62" s="15">
        <f t="shared" si="42"/>
        <v>11</v>
      </c>
      <c r="BE62" s="121">
        <f t="shared" si="43"/>
        <v>91.666666666666657</v>
      </c>
      <c r="BF62" s="57">
        <v>3</v>
      </c>
      <c r="BG62" s="13">
        <v>4</v>
      </c>
      <c r="BH62" s="11">
        <v>1</v>
      </c>
      <c r="BI62" s="11"/>
      <c r="BJ62" s="11"/>
      <c r="BK62" s="11"/>
      <c r="BL62" s="11"/>
      <c r="BM62" s="90">
        <f t="shared" si="44"/>
        <v>8</v>
      </c>
      <c r="BN62" s="122">
        <f t="shared" si="45"/>
        <v>100</v>
      </c>
    </row>
    <row r="63" spans="1:66" ht="18">
      <c r="A63" s="24">
        <v>53</v>
      </c>
      <c r="B63" s="80" t="s">
        <v>72</v>
      </c>
      <c r="C63" s="57">
        <v>5</v>
      </c>
      <c r="D63" s="12">
        <v>7</v>
      </c>
      <c r="E63" s="12">
        <v>2</v>
      </c>
      <c r="F63" s="52"/>
      <c r="G63" s="12"/>
      <c r="H63" s="12"/>
      <c r="I63" s="12"/>
      <c r="J63" s="12"/>
      <c r="K63" s="12"/>
      <c r="L63" s="30"/>
      <c r="M63" s="91">
        <f t="shared" si="34"/>
        <v>14</v>
      </c>
      <c r="N63" s="116">
        <f t="shared" si="35"/>
        <v>93.333333333333329</v>
      </c>
      <c r="O63" s="77">
        <v>3</v>
      </c>
      <c r="P63" s="12">
        <v>10</v>
      </c>
      <c r="Q63" s="12"/>
      <c r="R63" s="52"/>
      <c r="S63" s="34"/>
      <c r="T63" s="35"/>
      <c r="U63" s="11"/>
      <c r="V63" s="30"/>
      <c r="W63" s="30"/>
      <c r="X63" s="13"/>
      <c r="Y63" s="30"/>
      <c r="Z63" s="90">
        <f t="shared" si="36"/>
        <v>13</v>
      </c>
      <c r="AA63" s="124">
        <f t="shared" si="37"/>
        <v>86.666666666666671</v>
      </c>
      <c r="AB63" s="77">
        <v>3</v>
      </c>
      <c r="AC63" s="11">
        <v>5</v>
      </c>
      <c r="AD63" s="12"/>
      <c r="AE63" s="52"/>
      <c r="AF63" s="12"/>
      <c r="AG63" s="52"/>
      <c r="AH63" s="11"/>
      <c r="AI63" s="11"/>
      <c r="AJ63" s="11"/>
      <c r="AK63" s="90">
        <f t="shared" si="38"/>
        <v>8</v>
      </c>
      <c r="AL63" s="116">
        <f t="shared" si="39"/>
        <v>72.727272727272734</v>
      </c>
      <c r="AM63" s="111">
        <v>3</v>
      </c>
      <c r="AN63" s="13">
        <v>3</v>
      </c>
      <c r="AO63" s="12"/>
      <c r="AP63" s="13"/>
      <c r="AQ63" s="52"/>
      <c r="AR63" s="13"/>
      <c r="AS63" s="12"/>
      <c r="AT63" s="30"/>
      <c r="AU63" s="91">
        <f t="shared" si="40"/>
        <v>6</v>
      </c>
      <c r="AV63" s="116">
        <f t="shared" si="41"/>
        <v>100</v>
      </c>
      <c r="AW63" s="123">
        <v>3</v>
      </c>
      <c r="AX63" s="30">
        <v>7</v>
      </c>
      <c r="AY63" s="13"/>
      <c r="BA63" s="13"/>
      <c r="BB63" s="13"/>
      <c r="BC63" s="13"/>
      <c r="BD63" s="15">
        <f t="shared" si="42"/>
        <v>10</v>
      </c>
      <c r="BE63" s="121">
        <f t="shared" si="43"/>
        <v>83.333333333333343</v>
      </c>
      <c r="BF63" s="57">
        <v>3</v>
      </c>
      <c r="BG63" s="13">
        <v>4</v>
      </c>
      <c r="BH63" s="11">
        <v>1</v>
      </c>
      <c r="BI63" s="11"/>
      <c r="BJ63" s="11"/>
      <c r="BK63" s="11"/>
      <c r="BL63" s="11"/>
      <c r="BM63" s="90">
        <f t="shared" si="44"/>
        <v>8</v>
      </c>
      <c r="BN63" s="122">
        <f t="shared" si="45"/>
        <v>100</v>
      </c>
    </row>
    <row r="64" spans="1:66" ht="18">
      <c r="A64" s="32">
        <v>54</v>
      </c>
      <c r="B64" s="80" t="s">
        <v>73</v>
      </c>
      <c r="C64" s="57">
        <v>2</v>
      </c>
      <c r="D64" s="12">
        <v>8</v>
      </c>
      <c r="E64" s="12">
        <v>2</v>
      </c>
      <c r="F64" s="52"/>
      <c r="G64" s="12"/>
      <c r="H64" s="12"/>
      <c r="I64" s="12"/>
      <c r="J64" s="12"/>
      <c r="K64" s="12"/>
      <c r="L64" s="30"/>
      <c r="M64" s="91">
        <f t="shared" si="34"/>
        <v>12</v>
      </c>
      <c r="N64" s="116">
        <f t="shared" si="35"/>
        <v>80</v>
      </c>
      <c r="O64" s="77">
        <v>2</v>
      </c>
      <c r="P64" s="12">
        <v>11</v>
      </c>
      <c r="Q64" s="12"/>
      <c r="R64" s="52"/>
      <c r="S64" s="34"/>
      <c r="T64" s="35"/>
      <c r="U64" s="11"/>
      <c r="V64" s="30"/>
      <c r="W64" s="30"/>
      <c r="X64" s="13"/>
      <c r="Y64" s="30"/>
      <c r="Z64" s="90">
        <f t="shared" si="36"/>
        <v>13</v>
      </c>
      <c r="AA64" s="124">
        <f t="shared" si="37"/>
        <v>86.666666666666671</v>
      </c>
      <c r="AB64" s="77">
        <v>2</v>
      </c>
      <c r="AC64" s="11">
        <v>7</v>
      </c>
      <c r="AD64" s="12"/>
      <c r="AE64" s="52"/>
      <c r="AF64" s="12"/>
      <c r="AG64" s="52"/>
      <c r="AH64" s="11"/>
      <c r="AI64" s="11"/>
      <c r="AJ64" s="11"/>
      <c r="AK64" s="90">
        <f t="shared" si="38"/>
        <v>9</v>
      </c>
      <c r="AL64" s="116">
        <f t="shared" si="39"/>
        <v>81.818181818181827</v>
      </c>
      <c r="AM64" s="111">
        <v>1</v>
      </c>
      <c r="AN64" s="13">
        <v>3</v>
      </c>
      <c r="AO64" s="12"/>
      <c r="AP64" s="13"/>
      <c r="AQ64" s="52"/>
      <c r="AR64" s="13"/>
      <c r="AS64" s="12"/>
      <c r="AT64" s="30"/>
      <c r="AU64" s="91">
        <f t="shared" si="40"/>
        <v>4</v>
      </c>
      <c r="AV64" s="116">
        <f t="shared" si="41"/>
        <v>66.666666666666657</v>
      </c>
      <c r="AW64" s="123">
        <v>3</v>
      </c>
      <c r="AX64" s="30">
        <v>7</v>
      </c>
      <c r="AY64" s="13"/>
      <c r="BA64" s="13"/>
      <c r="BB64" s="13"/>
      <c r="BC64" s="13"/>
      <c r="BD64" s="15">
        <f t="shared" si="42"/>
        <v>10</v>
      </c>
      <c r="BE64" s="121">
        <f t="shared" si="43"/>
        <v>83.333333333333343</v>
      </c>
      <c r="BF64" s="57">
        <v>3</v>
      </c>
      <c r="BG64" s="13">
        <v>4</v>
      </c>
      <c r="BH64" s="11">
        <v>1</v>
      </c>
      <c r="BI64" s="11"/>
      <c r="BJ64" s="11"/>
      <c r="BK64" s="11"/>
      <c r="BL64" s="11"/>
      <c r="BM64" s="90">
        <f t="shared" si="44"/>
        <v>8</v>
      </c>
      <c r="BN64" s="122">
        <f t="shared" si="45"/>
        <v>100</v>
      </c>
    </row>
    <row r="65" spans="1:66" ht="18">
      <c r="A65" s="24">
        <v>55</v>
      </c>
      <c r="B65" s="80" t="s">
        <v>74</v>
      </c>
      <c r="C65" s="57">
        <v>2</v>
      </c>
      <c r="D65" s="12">
        <v>6</v>
      </c>
      <c r="E65" s="12">
        <v>2</v>
      </c>
      <c r="F65" s="52"/>
      <c r="G65" s="12"/>
      <c r="H65" s="12"/>
      <c r="I65" s="12"/>
      <c r="J65" s="12"/>
      <c r="K65" s="12"/>
      <c r="L65" s="30"/>
      <c r="M65" s="91">
        <f t="shared" si="34"/>
        <v>10</v>
      </c>
      <c r="N65" s="116">
        <f t="shared" si="35"/>
        <v>66.666666666666657</v>
      </c>
      <c r="O65" s="77">
        <v>2</v>
      </c>
      <c r="P65" s="12">
        <v>10</v>
      </c>
      <c r="Q65" s="12"/>
      <c r="R65" s="52"/>
      <c r="S65" s="34"/>
      <c r="T65" s="35"/>
      <c r="U65" s="11"/>
      <c r="V65" s="30"/>
      <c r="W65" s="30"/>
      <c r="X65" s="13"/>
      <c r="Y65" s="30"/>
      <c r="Z65" s="90">
        <f t="shared" si="36"/>
        <v>12</v>
      </c>
      <c r="AA65" s="124">
        <f t="shared" si="37"/>
        <v>80</v>
      </c>
      <c r="AB65" s="77">
        <v>2</v>
      </c>
      <c r="AC65" s="11">
        <v>7</v>
      </c>
      <c r="AD65" s="12"/>
      <c r="AE65" s="52"/>
      <c r="AF65" s="12"/>
      <c r="AG65" s="52"/>
      <c r="AH65" s="11"/>
      <c r="AI65" s="11"/>
      <c r="AJ65" s="11"/>
      <c r="AK65" s="90">
        <f t="shared" si="38"/>
        <v>9</v>
      </c>
      <c r="AL65" s="116">
        <f t="shared" si="39"/>
        <v>81.818181818181827</v>
      </c>
      <c r="AM65" s="111">
        <v>1</v>
      </c>
      <c r="AN65" s="13">
        <v>3</v>
      </c>
      <c r="AO65" s="12"/>
      <c r="AP65" s="13"/>
      <c r="AQ65" s="52"/>
      <c r="AR65" s="13"/>
      <c r="AS65" s="12"/>
      <c r="AT65" s="30"/>
      <c r="AU65" s="91">
        <f t="shared" si="40"/>
        <v>4</v>
      </c>
      <c r="AV65" s="116">
        <f t="shared" si="41"/>
        <v>66.666666666666657</v>
      </c>
      <c r="AW65" s="123">
        <v>3</v>
      </c>
      <c r="AX65" s="30">
        <v>6</v>
      </c>
      <c r="AY65" s="13"/>
      <c r="BA65" s="13"/>
      <c r="BB65" s="13"/>
      <c r="BC65" s="13"/>
      <c r="BD65" s="15">
        <f t="shared" si="42"/>
        <v>9</v>
      </c>
      <c r="BE65" s="121">
        <f t="shared" si="43"/>
        <v>75</v>
      </c>
      <c r="BF65" s="57">
        <v>0</v>
      </c>
      <c r="BG65" s="13">
        <v>4</v>
      </c>
      <c r="BH65" s="11">
        <v>1</v>
      </c>
      <c r="BI65" s="11"/>
      <c r="BJ65" s="11"/>
      <c r="BK65" s="11"/>
      <c r="BL65" s="11"/>
      <c r="BM65" s="90">
        <f t="shared" si="44"/>
        <v>5</v>
      </c>
      <c r="BN65" s="122">
        <f t="shared" si="45"/>
        <v>62.5</v>
      </c>
    </row>
    <row r="66" spans="1:66" ht="18.75" thickBot="1">
      <c r="A66" s="32">
        <v>56</v>
      </c>
      <c r="B66" s="80" t="s">
        <v>75</v>
      </c>
      <c r="C66" s="48">
        <v>5</v>
      </c>
      <c r="D66" s="61">
        <v>8</v>
      </c>
      <c r="E66" s="12">
        <v>2</v>
      </c>
      <c r="F66" s="65"/>
      <c r="G66" s="61"/>
      <c r="H66" s="61"/>
      <c r="I66" s="61"/>
      <c r="J66" s="61"/>
      <c r="K66" s="61"/>
      <c r="L66" s="63"/>
      <c r="M66" s="91">
        <f t="shared" si="34"/>
        <v>15</v>
      </c>
      <c r="N66" s="116">
        <f t="shared" si="35"/>
        <v>100</v>
      </c>
      <c r="O66" s="92">
        <v>4</v>
      </c>
      <c r="P66" s="61">
        <v>10</v>
      </c>
      <c r="Q66" s="61"/>
      <c r="R66" s="65"/>
      <c r="S66" s="93"/>
      <c r="T66" s="94"/>
      <c r="U66" s="49"/>
      <c r="V66" s="63"/>
      <c r="W66" s="63"/>
      <c r="X66" s="62"/>
      <c r="Y66" s="63"/>
      <c r="Z66" s="90">
        <f t="shared" si="36"/>
        <v>14</v>
      </c>
      <c r="AA66" s="124">
        <f t="shared" si="37"/>
        <v>93.333333333333329</v>
      </c>
      <c r="AB66" s="92">
        <v>4</v>
      </c>
      <c r="AC66" s="49">
        <v>6</v>
      </c>
      <c r="AD66" s="61"/>
      <c r="AE66" s="65"/>
      <c r="AF66" s="61"/>
      <c r="AG66" s="65"/>
      <c r="AH66" s="49"/>
      <c r="AI66" s="49"/>
      <c r="AJ66" s="49"/>
      <c r="AK66" s="90">
        <f t="shared" si="38"/>
        <v>10</v>
      </c>
      <c r="AL66" s="116">
        <f t="shared" si="39"/>
        <v>90.909090909090907</v>
      </c>
      <c r="AM66" s="126">
        <v>3</v>
      </c>
      <c r="AN66" s="62">
        <v>3</v>
      </c>
      <c r="AO66" s="61"/>
      <c r="AP66" s="62"/>
      <c r="AQ66" s="65"/>
      <c r="AR66" s="62"/>
      <c r="AS66" s="61"/>
      <c r="AT66" s="63"/>
      <c r="AU66" s="91">
        <f t="shared" si="40"/>
        <v>6</v>
      </c>
      <c r="AV66" s="116">
        <f t="shared" si="41"/>
        <v>100</v>
      </c>
      <c r="AW66" s="123">
        <v>4</v>
      </c>
      <c r="AX66" s="30">
        <v>7</v>
      </c>
      <c r="AY66" s="13"/>
      <c r="BA66" s="13"/>
      <c r="BB66" s="13"/>
      <c r="BC66" s="13"/>
      <c r="BD66" s="15">
        <f t="shared" si="42"/>
        <v>11</v>
      </c>
      <c r="BE66" s="121">
        <f t="shared" si="43"/>
        <v>91.666666666666657</v>
      </c>
      <c r="BF66" s="48">
        <v>0</v>
      </c>
      <c r="BG66" s="62">
        <v>4</v>
      </c>
      <c r="BH66" s="11">
        <v>1</v>
      </c>
      <c r="BI66" s="49"/>
      <c r="BJ66" s="49"/>
      <c r="BK66" s="49"/>
      <c r="BL66" s="49"/>
      <c r="BM66" s="127">
        <f t="shared" si="44"/>
        <v>5</v>
      </c>
      <c r="BN66" s="122">
        <f t="shared" si="45"/>
        <v>62.5</v>
      </c>
    </row>
  </sheetData>
  <mergeCells count="8">
    <mergeCell ref="AW2:BE2"/>
    <mergeCell ref="BF2:BN2"/>
    <mergeCell ref="A2:A4"/>
    <mergeCell ref="B2:B4"/>
    <mergeCell ref="C2:N2"/>
    <mergeCell ref="O2:AA2"/>
    <mergeCell ref="AB2:AL2"/>
    <mergeCell ref="AM2:A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</vt:lpstr>
      <vt:lpstr>NLH</vt:lpstr>
      <vt:lpstr>D&amp;E nlhp</vt:lpstr>
      <vt:lpstr>ABC NLHP</vt:lpstr>
      <vt:lpstr>OLD nlhp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2025-12-08T05:18:42Z</dcterms:modified>
</cp:coreProperties>
</file>